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5440" windowHeight="15390"/>
  </bookViews>
  <sheets>
    <sheet name="Прайс подробный" sheetId="1" r:id="rId1"/>
    <sheet name="резка" sheetId="2" r:id="rId2"/>
  </sheets>
  <definedNames>
    <definedName name="_xlnm.Print_Area" localSheetId="0">'Прайс подробный'!$B$2:$J$473</definedName>
    <definedName name="_xlnm.Print_Area" localSheetId="1">резка!$A$1:$G$29</definedName>
  </definedNames>
  <calcPr calcId="125725"/>
</workbook>
</file>

<file path=xl/calcChain.xml><?xml version="1.0" encoding="utf-8"?>
<calcChain xmlns="http://schemas.openxmlformats.org/spreadsheetml/2006/main">
  <c r="H423" i="1"/>
  <c r="I255"/>
  <c r="F255"/>
  <c r="H255"/>
  <c r="H209" l="1"/>
  <c r="I209" s="1"/>
  <c r="F209"/>
  <c r="H205"/>
  <c r="I205" s="1"/>
  <c r="F205"/>
  <c r="H203"/>
  <c r="I203" s="1"/>
  <c r="F203"/>
  <c r="H210"/>
  <c r="I210" s="1"/>
  <c r="F210"/>
  <c r="H208"/>
  <c r="I208" s="1"/>
  <c r="F208"/>
  <c r="H206"/>
  <c r="I206" s="1"/>
  <c r="F206"/>
  <c r="H204"/>
  <c r="I204" s="1"/>
  <c r="F204"/>
  <c r="H202"/>
  <c r="I202" s="1"/>
  <c r="F202"/>
  <c r="H200"/>
  <c r="I200" s="1"/>
  <c r="F200"/>
  <c r="H197"/>
  <c r="I197" s="1"/>
  <c r="F197"/>
  <c r="H195"/>
  <c r="I195" s="1"/>
  <c r="F195"/>
  <c r="F201"/>
  <c r="H201"/>
  <c r="I201" s="1"/>
  <c r="F207"/>
  <c r="H207"/>
  <c r="I207" s="1"/>
  <c r="F198"/>
  <c r="H198"/>
  <c r="I198" s="1"/>
  <c r="F199"/>
  <c r="H199"/>
  <c r="I199" s="1"/>
  <c r="H196"/>
  <c r="I196" s="1"/>
  <c r="F196"/>
  <c r="H194"/>
  <c r="I194" s="1"/>
  <c r="F194"/>
  <c r="F296"/>
  <c r="F293"/>
  <c r="H32"/>
  <c r="H33"/>
  <c r="H34"/>
  <c r="H35"/>
  <c r="H36"/>
  <c r="H37"/>
  <c r="H38"/>
  <c r="H39"/>
  <c r="H40"/>
  <c r="H41"/>
  <c r="H43"/>
  <c r="H44"/>
  <c r="H45"/>
  <c r="H46"/>
  <c r="H47"/>
  <c r="H48"/>
  <c r="H49"/>
  <c r="H50"/>
  <c r="H51"/>
  <c r="H53"/>
  <c r="H54"/>
  <c r="H55"/>
  <c r="H57"/>
  <c r="H58"/>
  <c r="H59"/>
  <c r="H60"/>
  <c r="H61"/>
  <c r="I61" s="1"/>
  <c r="H63"/>
  <c r="H64"/>
  <c r="I64" s="1"/>
  <c r="H65"/>
  <c r="H66"/>
  <c r="H67"/>
  <c r="H68"/>
  <c r="H69"/>
  <c r="I69" s="1"/>
  <c r="H71"/>
  <c r="H72"/>
  <c r="H73"/>
  <c r="I73" s="1"/>
  <c r="H74"/>
  <c r="H75"/>
  <c r="H76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11"/>
  <c r="H12"/>
  <c r="H13"/>
  <c r="H14"/>
  <c r="H16"/>
  <c r="H17"/>
  <c r="H18"/>
  <c r="H19"/>
  <c r="H20"/>
  <c r="H21"/>
  <c r="H22"/>
  <c r="H23"/>
  <c r="H24"/>
  <c r="H25"/>
  <c r="H26"/>
  <c r="H257"/>
  <c r="F61"/>
  <c r="I66"/>
  <c r="F66"/>
  <c r="F69"/>
  <c r="F64"/>
  <c r="F73"/>
  <c r="H226"/>
  <c r="I226" s="1"/>
  <c r="F226"/>
  <c r="H223"/>
  <c r="I223" s="1"/>
  <c r="F223"/>
  <c r="H213"/>
  <c r="I213" s="1"/>
  <c r="F213"/>
  <c r="H217"/>
  <c r="I217" s="1"/>
  <c r="F217"/>
  <c r="F470"/>
  <c r="F469"/>
  <c r="F468"/>
  <c r="F467"/>
  <c r="F466"/>
  <c r="F465"/>
  <c r="F464"/>
  <c r="F463"/>
  <c r="F462"/>
  <c r="F461"/>
  <c r="F460"/>
  <c r="F459"/>
  <c r="F458"/>
  <c r="H446"/>
  <c r="I446" s="1"/>
  <c r="H445"/>
  <c r="I445" s="1"/>
  <c r="H444"/>
  <c r="I444" s="1"/>
  <c r="H443"/>
  <c r="I443" s="1"/>
  <c r="H442"/>
  <c r="I442" s="1"/>
  <c r="I440"/>
  <c r="H440"/>
  <c r="I439"/>
  <c r="H439"/>
  <c r="F439"/>
  <c r="I438"/>
  <c r="H438"/>
  <c r="F438"/>
  <c r="I437"/>
  <c r="H437"/>
  <c r="F437"/>
  <c r="I436"/>
  <c r="H436"/>
  <c r="F436"/>
  <c r="I435"/>
  <c r="H435"/>
  <c r="I434"/>
  <c r="H434"/>
  <c r="I433"/>
  <c r="H433"/>
  <c r="I432"/>
  <c r="H432"/>
  <c r="I431"/>
  <c r="H431"/>
  <c r="I430"/>
  <c r="H430"/>
  <c r="I429"/>
  <c r="H429"/>
  <c r="I428"/>
  <c r="H428"/>
  <c r="I427"/>
  <c r="H427"/>
  <c r="I426"/>
  <c r="H426"/>
  <c r="I425"/>
  <c r="H425"/>
  <c r="I424"/>
  <c r="H424"/>
  <c r="I423"/>
  <c r="I389"/>
  <c r="H389"/>
  <c r="F389"/>
  <c r="K6" l="1"/>
  <c r="I57" l="1"/>
  <c r="F57"/>
  <c r="I405"/>
  <c r="H405"/>
  <c r="F405"/>
  <c r="I383"/>
  <c r="H383"/>
  <c r="F383"/>
  <c r="I394"/>
  <c r="H394"/>
  <c r="F394"/>
  <c r="F395"/>
  <c r="H395"/>
  <c r="I395"/>
  <c r="I388"/>
  <c r="H388"/>
  <c r="F388"/>
  <c r="I382"/>
  <c r="H382"/>
  <c r="F382"/>
  <c r="I51"/>
  <c r="F51"/>
  <c r="I40"/>
  <c r="F40"/>
  <c r="H408"/>
  <c r="I408" s="1"/>
  <c r="F408"/>
  <c r="H421"/>
  <c r="I421" s="1"/>
  <c r="F421"/>
  <c r="I304"/>
  <c r="H304"/>
  <c r="F304"/>
  <c r="F147"/>
  <c r="F148"/>
  <c r="F145"/>
  <c r="F141"/>
  <c r="F136"/>
  <c r="I401"/>
  <c r="H401"/>
  <c r="F401"/>
  <c r="I76"/>
  <c r="F76"/>
  <c r="I74"/>
  <c r="F74"/>
  <c r="I399"/>
  <c r="H399"/>
  <c r="F399"/>
  <c r="I59" l="1"/>
  <c r="F59"/>
  <c r="F385"/>
  <c r="H385"/>
  <c r="I385"/>
  <c r="I54"/>
  <c r="F54"/>
  <c r="H183" l="1"/>
  <c r="I183" s="1"/>
  <c r="F183"/>
  <c r="H218"/>
  <c r="I218" s="1"/>
  <c r="F218"/>
  <c r="I403"/>
  <c r="H403"/>
  <c r="F403"/>
  <c r="H225" l="1"/>
  <c r="I225" s="1"/>
  <c r="F225"/>
  <c r="H30"/>
  <c r="H31"/>
  <c r="H153"/>
  <c r="H298" l="1"/>
  <c r="I376"/>
  <c r="H376"/>
  <c r="F376"/>
  <c r="I371"/>
  <c r="H371"/>
  <c r="F371"/>
  <c r="H111" l="1"/>
  <c r="I111" s="1"/>
  <c r="F111"/>
  <c r="H113"/>
  <c r="I113" s="1"/>
  <c r="F113"/>
  <c r="I30"/>
  <c r="F30"/>
  <c r="I379" l="1"/>
  <c r="H379"/>
  <c r="F379"/>
  <c r="H78"/>
  <c r="I78" s="1"/>
  <c r="F78"/>
  <c r="H215"/>
  <c r="I215" s="1"/>
  <c r="F215"/>
  <c r="H157"/>
  <c r="I157" s="1"/>
  <c r="F157"/>
  <c r="I372" l="1"/>
  <c r="H372"/>
  <c r="F372"/>
  <c r="I374"/>
  <c r="H374"/>
  <c r="F374"/>
  <c r="H164"/>
  <c r="I164" s="1"/>
  <c r="F164"/>
  <c r="H80"/>
  <c r="I80" s="1"/>
  <c r="F80"/>
  <c r="H79"/>
  <c r="I79" s="1"/>
  <c r="F79"/>
  <c r="I75"/>
  <c r="F75"/>
  <c r="I71"/>
  <c r="F71"/>
  <c r="I339" l="1"/>
  <c r="H339"/>
  <c r="F339"/>
  <c r="I381"/>
  <c r="H381"/>
  <c r="F381"/>
  <c r="I35"/>
  <c r="F35"/>
  <c r="H158"/>
  <c r="I158" s="1"/>
  <c r="H159"/>
  <c r="I159" s="1"/>
  <c r="H160"/>
  <c r="I160" s="1"/>
  <c r="I370"/>
  <c r="H370"/>
  <c r="F370"/>
  <c r="I406"/>
  <c r="H406"/>
  <c r="F406"/>
  <c r="H89"/>
  <c r="I89" s="1"/>
  <c r="F89"/>
  <c r="H87"/>
  <c r="I87" s="1"/>
  <c r="F87"/>
  <c r="I342" l="1"/>
  <c r="H342"/>
  <c r="F342"/>
  <c r="H82" l="1"/>
  <c r="I82" s="1"/>
  <c r="F82"/>
  <c r="H84"/>
  <c r="I84" s="1"/>
  <c r="F84"/>
  <c r="H88"/>
  <c r="I88" s="1"/>
  <c r="F88"/>
  <c r="H90"/>
  <c r="I90" s="1"/>
  <c r="F90"/>
  <c r="H86"/>
  <c r="I86" s="1"/>
  <c r="F86"/>
  <c r="H93"/>
  <c r="I93" s="1"/>
  <c r="H91"/>
  <c r="I91" s="1"/>
  <c r="F91"/>
  <c r="H85"/>
  <c r="I85" s="1"/>
  <c r="F85"/>
  <c r="H83"/>
  <c r="I83" s="1"/>
  <c r="F83"/>
  <c r="H81"/>
  <c r="I81" s="1"/>
  <c r="F81"/>
  <c r="I32"/>
  <c r="F32"/>
  <c r="H97"/>
  <c r="I97" s="1"/>
  <c r="H98"/>
  <c r="I98" s="1"/>
  <c r="H99"/>
  <c r="I99" s="1"/>
  <c r="H100"/>
  <c r="I100" s="1"/>
  <c r="H101"/>
  <c r="I101" s="1"/>
  <c r="H102"/>
  <c r="I102" s="1"/>
  <c r="H103"/>
  <c r="I103" s="1"/>
  <c r="H104"/>
  <c r="I104" s="1"/>
  <c r="H105"/>
  <c r="I105" s="1"/>
  <c r="H106"/>
  <c r="I106" s="1"/>
  <c r="H107"/>
  <c r="I107" s="1"/>
  <c r="H108"/>
  <c r="I108" s="1"/>
  <c r="H109"/>
  <c r="I109" s="1"/>
  <c r="H110"/>
  <c r="I110" s="1"/>
  <c r="H112"/>
  <c r="I112" s="1"/>
  <c r="H96"/>
  <c r="I96" s="1"/>
  <c r="I17"/>
  <c r="I18"/>
  <c r="I19"/>
  <c r="I20"/>
  <c r="I21"/>
  <c r="I22"/>
  <c r="I23"/>
  <c r="I24"/>
  <c r="I25"/>
  <c r="I26"/>
  <c r="H27"/>
  <c r="I27" s="1"/>
  <c r="H10"/>
  <c r="I10" s="1"/>
  <c r="I11"/>
  <c r="I12"/>
  <c r="I13"/>
  <c r="I14"/>
  <c r="I16"/>
  <c r="I365"/>
  <c r="H365"/>
  <c r="I49"/>
  <c r="F49"/>
  <c r="I343"/>
  <c r="H343"/>
  <c r="H174"/>
  <c r="I174" s="1"/>
  <c r="F174"/>
  <c r="I44"/>
  <c r="F44"/>
  <c r="I46"/>
  <c r="F46"/>
  <c r="H212"/>
  <c r="I212" s="1"/>
  <c r="F212"/>
  <c r="I285"/>
  <c r="F285"/>
  <c r="I363"/>
  <c r="H363"/>
  <c r="F363"/>
  <c r="I329"/>
  <c r="H329"/>
  <c r="F329"/>
  <c r="I274"/>
  <c r="F274"/>
  <c r="H131"/>
  <c r="I131" s="1"/>
  <c r="F131"/>
  <c r="H132"/>
  <c r="I132" s="1"/>
  <c r="F132"/>
  <c r="I72"/>
  <c r="F72"/>
  <c r="I377"/>
  <c r="H377"/>
  <c r="F377"/>
  <c r="I305"/>
  <c r="H305"/>
  <c r="F305"/>
  <c r="I306"/>
  <c r="H306"/>
  <c r="F306"/>
  <c r="F261"/>
  <c r="F262"/>
  <c r="F263"/>
  <c r="F264"/>
  <c r="F265"/>
  <c r="F266"/>
  <c r="F267"/>
  <c r="F268"/>
  <c r="F269"/>
  <c r="F270"/>
  <c r="F271"/>
  <c r="F272"/>
  <c r="F273"/>
  <c r="F275"/>
  <c r="F276"/>
  <c r="F277"/>
  <c r="F278"/>
  <c r="F279"/>
  <c r="F280"/>
  <c r="F281"/>
  <c r="F99"/>
  <c r="F97"/>
  <c r="F14"/>
  <c r="F12"/>
  <c r="I345"/>
  <c r="H345"/>
  <c r="I340"/>
  <c r="H340"/>
  <c r="F340"/>
  <c r="H191"/>
  <c r="I191" s="1"/>
  <c r="F191"/>
  <c r="I284"/>
  <c r="F284"/>
  <c r="H186"/>
  <c r="I186" s="1"/>
  <c r="F186"/>
  <c r="H185"/>
  <c r="I185" s="1"/>
  <c r="F185"/>
  <c r="H184"/>
  <c r="I184" s="1"/>
  <c r="F184"/>
  <c r="H187"/>
  <c r="I187" s="1"/>
  <c r="F187"/>
  <c r="H188"/>
  <c r="I188" s="1"/>
  <c r="F188"/>
  <c r="H368"/>
  <c r="I368"/>
  <c r="H369"/>
  <c r="I369"/>
  <c r="H373"/>
  <c r="I373"/>
  <c r="H375"/>
  <c r="I375"/>
  <c r="H378"/>
  <c r="I378"/>
  <c r="H380"/>
  <c r="I380"/>
  <c r="H384"/>
  <c r="I384"/>
  <c r="H386"/>
  <c r="I386"/>
  <c r="H387"/>
  <c r="I387"/>
  <c r="H390"/>
  <c r="I390"/>
  <c r="H391"/>
  <c r="I391"/>
  <c r="H392"/>
  <c r="I392"/>
  <c r="H393"/>
  <c r="I393"/>
  <c r="H396"/>
  <c r="I396"/>
  <c r="H397"/>
  <c r="I397"/>
  <c r="H398"/>
  <c r="I398"/>
  <c r="H400"/>
  <c r="I400"/>
  <c r="H402"/>
  <c r="I402"/>
  <c r="H404"/>
  <c r="I404"/>
  <c r="I367"/>
  <c r="H367"/>
  <c r="H354"/>
  <c r="I354"/>
  <c r="H355"/>
  <c r="I355"/>
  <c r="H356"/>
  <c r="I356"/>
  <c r="H357"/>
  <c r="I357"/>
  <c r="H358"/>
  <c r="I358"/>
  <c r="H359"/>
  <c r="I359"/>
  <c r="H360"/>
  <c r="I360"/>
  <c r="H361"/>
  <c r="I361"/>
  <c r="H362"/>
  <c r="I362"/>
  <c r="H364"/>
  <c r="I364"/>
  <c r="I353"/>
  <c r="H353"/>
  <c r="H326"/>
  <c r="I326"/>
  <c r="H327"/>
  <c r="I327"/>
  <c r="H328"/>
  <c r="I328"/>
  <c r="H330"/>
  <c r="I330"/>
  <c r="H331"/>
  <c r="I331"/>
  <c r="H332"/>
  <c r="I332"/>
  <c r="H333"/>
  <c r="I333"/>
  <c r="H334"/>
  <c r="I334"/>
  <c r="H335"/>
  <c r="I335"/>
  <c r="H336"/>
  <c r="I336"/>
  <c r="H337"/>
  <c r="I337"/>
  <c r="H338"/>
  <c r="I338"/>
  <c r="H341"/>
  <c r="I341"/>
  <c r="H344"/>
  <c r="I344"/>
  <c r="H346"/>
  <c r="I346"/>
  <c r="I325"/>
  <c r="H325"/>
  <c r="H312"/>
  <c r="I312"/>
  <c r="H313"/>
  <c r="I313"/>
  <c r="H314"/>
  <c r="I314"/>
  <c r="H315"/>
  <c r="I315"/>
  <c r="H316"/>
  <c r="I316"/>
  <c r="H317"/>
  <c r="I317"/>
  <c r="H318"/>
  <c r="I318"/>
  <c r="I311"/>
  <c r="H311"/>
  <c r="I308"/>
  <c r="I307"/>
  <c r="H308"/>
  <c r="H307"/>
  <c r="H290"/>
  <c r="I290"/>
  <c r="H291"/>
  <c r="I291"/>
  <c r="H292"/>
  <c r="I292"/>
  <c r="H293"/>
  <c r="I293"/>
  <c r="H294"/>
  <c r="I294"/>
  <c r="H295"/>
  <c r="I295"/>
  <c r="H296"/>
  <c r="I296"/>
  <c r="H297"/>
  <c r="I297"/>
  <c r="I298"/>
  <c r="H299"/>
  <c r="I299"/>
  <c r="H300"/>
  <c r="I300"/>
  <c r="H301"/>
  <c r="I301"/>
  <c r="H302"/>
  <c r="I302"/>
  <c r="H303"/>
  <c r="I303"/>
  <c r="I289"/>
  <c r="H289"/>
  <c r="I269"/>
  <c r="I270"/>
  <c r="I271"/>
  <c r="I272"/>
  <c r="I273"/>
  <c r="I275"/>
  <c r="I276"/>
  <c r="I277"/>
  <c r="I278"/>
  <c r="I279"/>
  <c r="I280"/>
  <c r="I281"/>
  <c r="I282"/>
  <c r="I283"/>
  <c r="I286"/>
  <c r="I258"/>
  <c r="I259"/>
  <c r="I260"/>
  <c r="I261"/>
  <c r="I262"/>
  <c r="I263"/>
  <c r="I264"/>
  <c r="I265"/>
  <c r="I266"/>
  <c r="I267"/>
  <c r="I268"/>
  <c r="I257"/>
  <c r="H156"/>
  <c r="I156" s="1"/>
  <c r="H154"/>
  <c r="I154" s="1"/>
  <c r="H155"/>
  <c r="I155" s="1"/>
  <c r="I153"/>
  <c r="H161"/>
  <c r="I161" s="1"/>
  <c r="H162"/>
  <c r="I162" s="1"/>
  <c r="H163"/>
  <c r="I163" s="1"/>
  <c r="H165"/>
  <c r="I165" s="1"/>
  <c r="H166"/>
  <c r="I166" s="1"/>
  <c r="H167"/>
  <c r="I167" s="1"/>
  <c r="H168"/>
  <c r="I168" s="1"/>
  <c r="H169"/>
  <c r="I169" s="1"/>
  <c r="H170"/>
  <c r="I170" s="1"/>
  <c r="H171"/>
  <c r="I171" s="1"/>
  <c r="H172"/>
  <c r="I172" s="1"/>
  <c r="H173"/>
  <c r="I173" s="1"/>
  <c r="H175"/>
  <c r="I175" s="1"/>
  <c r="H176"/>
  <c r="I176" s="1"/>
  <c r="H177"/>
  <c r="I177" s="1"/>
  <c r="H179"/>
  <c r="I179" s="1"/>
  <c r="H180"/>
  <c r="I180" s="1"/>
  <c r="H181"/>
  <c r="I181" s="1"/>
  <c r="H182"/>
  <c r="I182" s="1"/>
  <c r="H189"/>
  <c r="I189" s="1"/>
  <c r="H190"/>
  <c r="I190" s="1"/>
  <c r="H192"/>
  <c r="I192" s="1"/>
  <c r="H121"/>
  <c r="I121" s="1"/>
  <c r="H122"/>
  <c r="I122" s="1"/>
  <c r="H123"/>
  <c r="I123" s="1"/>
  <c r="H124"/>
  <c r="I124" s="1"/>
  <c r="H125"/>
  <c r="I125" s="1"/>
  <c r="H126"/>
  <c r="I126" s="1"/>
  <c r="H28"/>
  <c r="I28" s="1"/>
  <c r="F166"/>
  <c r="F338"/>
  <c r="I67"/>
  <c r="F67"/>
  <c r="I50"/>
  <c r="F50"/>
  <c r="F307"/>
  <c r="F10"/>
  <c r="F11"/>
  <c r="F13"/>
  <c r="F16"/>
  <c r="F17"/>
  <c r="F18"/>
  <c r="F19"/>
  <c r="F20"/>
  <c r="F21"/>
  <c r="F22"/>
  <c r="F23"/>
  <c r="F24"/>
  <c r="F25"/>
  <c r="F26"/>
  <c r="F27"/>
  <c r="F28"/>
  <c r="F31"/>
  <c r="I31"/>
  <c r="F33"/>
  <c r="I33"/>
  <c r="F34"/>
  <c r="I34"/>
  <c r="F36"/>
  <c r="I36"/>
  <c r="F37"/>
  <c r="I37"/>
  <c r="F38"/>
  <c r="I38"/>
  <c r="F39"/>
  <c r="I39"/>
  <c r="F41"/>
  <c r="I41"/>
  <c r="F43"/>
  <c r="I43"/>
  <c r="F45"/>
  <c r="I45"/>
  <c r="F47"/>
  <c r="I47"/>
  <c r="F48"/>
  <c r="I48"/>
  <c r="F60"/>
  <c r="I60"/>
  <c r="F53"/>
  <c r="I53"/>
  <c r="F55"/>
  <c r="I55"/>
  <c r="F58"/>
  <c r="I58"/>
  <c r="F63"/>
  <c r="I63"/>
  <c r="F65"/>
  <c r="I65"/>
  <c r="F68"/>
  <c r="I68"/>
  <c r="F93"/>
  <c r="F94"/>
  <c r="H94"/>
  <c r="I94" s="1"/>
  <c r="F96"/>
  <c r="F98"/>
  <c r="F100"/>
  <c r="F101"/>
  <c r="F102"/>
  <c r="F103"/>
  <c r="F104"/>
  <c r="F105"/>
  <c r="F106"/>
  <c r="F107"/>
  <c r="F108"/>
  <c r="F109"/>
  <c r="F110"/>
  <c r="F112"/>
  <c r="F121"/>
  <c r="F122"/>
  <c r="F123"/>
  <c r="F124"/>
  <c r="F125"/>
  <c r="F126"/>
  <c r="F128"/>
  <c r="H128"/>
  <c r="I128" s="1"/>
  <c r="F129"/>
  <c r="H129"/>
  <c r="I129" s="1"/>
  <c r="F130"/>
  <c r="H130"/>
  <c r="I130" s="1"/>
  <c r="F134"/>
  <c r="H134"/>
  <c r="I134" s="1"/>
  <c r="F135"/>
  <c r="H135"/>
  <c r="I135" s="1"/>
  <c r="H136"/>
  <c r="I136" s="1"/>
  <c r="F137"/>
  <c r="H137"/>
  <c r="I137" s="1"/>
  <c r="F138"/>
  <c r="H138"/>
  <c r="I138" s="1"/>
  <c r="F139"/>
  <c r="H139"/>
  <c r="I139" s="1"/>
  <c r="F140"/>
  <c r="H140"/>
  <c r="I140" s="1"/>
  <c r="H141"/>
  <c r="I141" s="1"/>
  <c r="F142"/>
  <c r="H142"/>
  <c r="I142" s="1"/>
  <c r="F143"/>
  <c r="H143"/>
  <c r="I143" s="1"/>
  <c r="F144"/>
  <c r="H144"/>
  <c r="I144" s="1"/>
  <c r="H145"/>
  <c r="I145" s="1"/>
  <c r="F146"/>
  <c r="H146"/>
  <c r="I146" s="1"/>
  <c r="H147"/>
  <c r="I147" s="1"/>
  <c r="H148"/>
  <c r="I148" s="1"/>
  <c r="F150"/>
  <c r="H150"/>
  <c r="I150" s="1"/>
  <c r="F151"/>
  <c r="H151"/>
  <c r="I151" s="1"/>
  <c r="F152"/>
  <c r="H152"/>
  <c r="I152" s="1"/>
  <c r="F153"/>
  <c r="F154"/>
  <c r="F155"/>
  <c r="F156"/>
  <c r="F158"/>
  <c r="F159"/>
  <c r="F160"/>
  <c r="F161"/>
  <c r="F162"/>
  <c r="F163"/>
  <c r="F165"/>
  <c r="F167"/>
  <c r="F168"/>
  <c r="F169"/>
  <c r="F170"/>
  <c r="F171"/>
  <c r="F172"/>
  <c r="F173"/>
  <c r="F175"/>
  <c r="F176"/>
  <c r="F177"/>
  <c r="F179"/>
  <c r="F180"/>
  <c r="F181"/>
  <c r="F182"/>
  <c r="F189"/>
  <c r="F190"/>
  <c r="F192"/>
  <c r="F214"/>
  <c r="H214"/>
  <c r="I214" s="1"/>
  <c r="F216"/>
  <c r="H216"/>
  <c r="I216" s="1"/>
  <c r="F219"/>
  <c r="H219"/>
  <c r="I219" s="1"/>
  <c r="F221"/>
  <c r="H221"/>
  <c r="I221" s="1"/>
  <c r="F222"/>
  <c r="H222"/>
  <c r="I222" s="1"/>
  <c r="F224"/>
  <c r="H224"/>
  <c r="I224" s="1"/>
  <c r="F227"/>
  <c r="H227"/>
  <c r="I227" s="1"/>
  <c r="F228"/>
  <c r="H228"/>
  <c r="I228" s="1"/>
  <c r="F230"/>
  <c r="H230"/>
  <c r="I230" s="1"/>
  <c r="F231"/>
  <c r="H231"/>
  <c r="I231" s="1"/>
  <c r="F232"/>
  <c r="H232"/>
  <c r="I232" s="1"/>
  <c r="F233"/>
  <c r="H233"/>
  <c r="I233" s="1"/>
  <c r="F235"/>
  <c r="H235"/>
  <c r="I235" s="1"/>
  <c r="F236"/>
  <c r="H236"/>
  <c r="I236" s="1"/>
  <c r="F237"/>
  <c r="H237"/>
  <c r="I237" s="1"/>
  <c r="F238"/>
  <c r="H238"/>
  <c r="I238" s="1"/>
  <c r="F245"/>
  <c r="H245"/>
  <c r="I245" s="1"/>
  <c r="F246"/>
  <c r="H246"/>
  <c r="I246" s="1"/>
  <c r="F247"/>
  <c r="H247"/>
  <c r="I247" s="1"/>
  <c r="F248"/>
  <c r="H248"/>
  <c r="I248" s="1"/>
  <c r="F250"/>
  <c r="H250"/>
  <c r="I250" s="1"/>
  <c r="F251"/>
  <c r="H251"/>
  <c r="I251" s="1"/>
  <c r="F252"/>
  <c r="H252"/>
  <c r="I252" s="1"/>
  <c r="F253"/>
  <c r="H253"/>
  <c r="I253" s="1"/>
  <c r="F254"/>
  <c r="H254"/>
  <c r="I254" s="1"/>
  <c r="F257"/>
  <c r="F258"/>
  <c r="F259"/>
  <c r="F260"/>
  <c r="F282"/>
  <c r="F283"/>
  <c r="F286"/>
  <c r="F288"/>
  <c r="H288"/>
  <c r="I288" s="1"/>
  <c r="F289"/>
  <c r="F290"/>
  <c r="F291"/>
  <c r="F292"/>
  <c r="F294"/>
  <c r="F295"/>
  <c r="F297"/>
  <c r="F298"/>
  <c r="F299"/>
  <c r="F300"/>
  <c r="F301"/>
  <c r="F302"/>
  <c r="F303"/>
  <c r="F308"/>
  <c r="F310"/>
  <c r="H310"/>
  <c r="I310" s="1"/>
  <c r="F311"/>
  <c r="F312"/>
  <c r="F313"/>
  <c r="F314"/>
  <c r="F315"/>
  <c r="F316"/>
  <c r="F317"/>
  <c r="F318"/>
  <c r="F319"/>
  <c r="H319"/>
  <c r="I319" s="1"/>
  <c r="F320"/>
  <c r="H320"/>
  <c r="I320" s="1"/>
  <c r="F322"/>
  <c r="H322"/>
  <c r="I322" s="1"/>
  <c r="F323"/>
  <c r="H323"/>
  <c r="I323" s="1"/>
  <c r="F324"/>
  <c r="F325"/>
  <c r="F326"/>
  <c r="F327"/>
  <c r="F328"/>
  <c r="F330"/>
  <c r="F331"/>
  <c r="F332"/>
  <c r="F333"/>
  <c r="F334"/>
  <c r="F335"/>
  <c r="F336"/>
  <c r="F337"/>
  <c r="F341"/>
  <c r="F353"/>
  <c r="F354"/>
  <c r="F355"/>
  <c r="F356"/>
  <c r="F357"/>
  <c r="F358"/>
  <c r="F359"/>
  <c r="F360"/>
  <c r="F361"/>
  <c r="F362"/>
  <c r="F364"/>
  <c r="F365"/>
  <c r="F367"/>
  <c r="F368"/>
  <c r="F369"/>
  <c r="F373"/>
  <c r="F375"/>
  <c r="F378"/>
  <c r="F380"/>
  <c r="F384"/>
  <c r="F386"/>
  <c r="F387"/>
  <c r="F390"/>
  <c r="F391"/>
  <c r="F392"/>
  <c r="F393"/>
  <c r="F396"/>
  <c r="F397"/>
  <c r="F398"/>
  <c r="F400"/>
  <c r="F402"/>
  <c r="F404"/>
  <c r="F409"/>
  <c r="H409"/>
  <c r="I409" s="1"/>
  <c r="F410"/>
  <c r="H410"/>
  <c r="I410" s="1"/>
  <c r="F411"/>
  <c r="H411"/>
  <c r="I411" s="1"/>
  <c r="F412"/>
  <c r="H412"/>
  <c r="I412" s="1"/>
  <c r="F413"/>
  <c r="H413"/>
  <c r="I413" s="1"/>
  <c r="F414"/>
  <c r="H414"/>
  <c r="I414" s="1"/>
  <c r="F415"/>
  <c r="H415"/>
  <c r="I415" s="1"/>
  <c r="F416"/>
  <c r="H416"/>
  <c r="I416" s="1"/>
  <c r="F417"/>
  <c r="H417"/>
  <c r="I417" s="1"/>
  <c r="F418"/>
  <c r="H418"/>
  <c r="I418" s="1"/>
  <c r="F419"/>
  <c r="H419"/>
  <c r="I419" s="1"/>
  <c r="F420"/>
  <c r="H420"/>
  <c r="I420" s="1"/>
  <c r="F114" l="1"/>
  <c r="H114"/>
  <c r="I114" s="1"/>
  <c r="H62" l="1"/>
  <c r="I62" s="1"/>
  <c r="F62"/>
  <c r="H42"/>
  <c r="I42" s="1"/>
  <c r="F42"/>
  <c r="F70"/>
  <c r="H70"/>
  <c r="I70" s="1"/>
  <c r="F52"/>
  <c r="H52"/>
  <c r="I52" s="1"/>
  <c r="F56"/>
  <c r="H56"/>
  <c r="I56" s="1"/>
  <c r="F15"/>
  <c r="H15"/>
  <c r="I15" s="1"/>
</calcChain>
</file>

<file path=xl/comments1.xml><?xml version="1.0" encoding="utf-8"?>
<comments xmlns="http://schemas.openxmlformats.org/spreadsheetml/2006/main">
  <authors>
    <author>max</author>
    <author>Max</author>
  </authors>
  <commentList>
    <comment ref="D101" authorId="0">
      <text>
        <r>
          <rPr>
            <b/>
            <sz val="8"/>
            <color indexed="81"/>
            <rFont val="Tahoma"/>
            <family val="2"/>
            <charset val="204"/>
          </rPr>
          <t>max:</t>
        </r>
        <r>
          <rPr>
            <sz val="8"/>
            <color indexed="81"/>
            <rFont val="Tahoma"/>
            <family val="2"/>
            <charset val="204"/>
          </rPr>
          <t xml:space="preserve">
6 м - 5,5кг
11,7 м 10,5 кг</t>
        </r>
      </text>
    </comment>
    <comment ref="D105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6 м - 12 кг</t>
        </r>
      </text>
    </comment>
    <comment ref="D168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1,5*7,0 1161 кг</t>
        </r>
      </text>
    </comment>
    <comment ref="D169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2*6 1516 кг
1,5*6 1137 кг</t>
        </r>
      </text>
    </comment>
    <comment ref="D171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2000*6000  1900</t>
        </r>
      </text>
    </comment>
    <comment ref="D173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1,5*6 2142 кг
2*6 2850</t>
        </r>
      </text>
    </comment>
    <comment ref="D190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1,5*6 2188 кг
2*6 2780 кг</t>
        </r>
      </text>
    </comment>
    <comment ref="D191" authorId="0">
      <text>
        <r>
          <rPr>
            <b/>
            <sz val="8"/>
            <color indexed="81"/>
            <rFont val="Tahoma"/>
            <family val="2"/>
            <charset val="204"/>
          </rPr>
          <t>max:</t>
        </r>
        <r>
          <rPr>
            <sz val="8"/>
            <color indexed="81"/>
            <rFont val="Tahoma"/>
            <family val="2"/>
            <charset val="204"/>
          </rPr>
          <t xml:space="preserve">
2000*6000 3935
1500*6000 2903</t>
        </r>
      </text>
    </comment>
    <comment ref="D262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9 м = 26,4</t>
        </r>
      </text>
    </comment>
    <comment ref="D264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11,7 = 45
9м   = 35,4</t>
        </r>
      </text>
    </comment>
    <comment ref="D265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9м = 45 кг</t>
        </r>
      </text>
    </comment>
    <comment ref="D266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11,7 = 69
9 м = 53</t>
        </r>
      </text>
    </comment>
    <comment ref="D272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9м = 89 кг</t>
        </r>
      </text>
    </comment>
    <comment ref="D273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12 м = 131 кг
11,7 м = 128 кг
9 м = 98 кг</t>
        </r>
      </text>
    </comment>
    <comment ref="D276" authorId="0">
      <text>
        <r>
          <rPr>
            <b/>
            <sz val="8"/>
            <color indexed="81"/>
            <rFont val="Tahoma"/>
            <family val="2"/>
            <charset val="204"/>
          </rPr>
          <t>max:</t>
        </r>
        <r>
          <rPr>
            <sz val="8"/>
            <color indexed="81"/>
            <rFont val="Tahoma"/>
            <family val="2"/>
            <charset val="204"/>
          </rPr>
          <t xml:space="preserve">
11,7 м = 178 кг</t>
        </r>
      </text>
    </comment>
    <comment ref="D311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7,9 м = 10,5 кг
5,8 м = 7,5 кг</t>
        </r>
      </text>
    </comment>
    <comment ref="D312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6 м    = 10,2 кг
7,9 м = 13,5 кг
8,05 м = 13,5 кг
9 м  = 15 кг</t>
        </r>
      </text>
    </comment>
    <comment ref="D314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7,9 м = 19,5 кг
8,07 м = 19,3 кг
9,0 м = 21,5 кг</t>
        </r>
      </text>
    </comment>
    <comment ref="D316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9,2 м 28,4 
6,0 м 18,7
7,9 м 24,5</t>
        </r>
      </text>
    </comment>
    <comment ref="D317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6 м 23,6
7,9 м 30,5
9,2 м 35,5
9,0 м 33,5</t>
        </r>
      </text>
    </comment>
    <comment ref="D318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9,2 м  45 кг
6 м   30 кг
11,7 м  50 кг</t>
        </r>
      </text>
    </comment>
    <comment ref="D325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11,7 55кг
9,2 м = 43 кг
6 м = 28 кг</t>
        </r>
      </text>
    </comment>
    <comment ref="D326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6 м 38 кг
11,37 71,2 кг
11,7   74 кг</t>
        </r>
      </text>
    </comment>
    <comment ref="D327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11,37 84кг</t>
        </r>
      </text>
    </comment>
    <comment ref="D333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11,7 м = 167 кг
11,45 м = 164 кг</t>
        </r>
      </text>
    </comment>
    <comment ref="D334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11,44 м = 197 кг
11,7 м = 201 кг</t>
        </r>
      </text>
    </comment>
    <comment ref="D345" authorId="0">
      <text>
        <r>
          <rPr>
            <b/>
            <sz val="8"/>
            <color indexed="81"/>
            <rFont val="Tahoma"/>
            <family val="2"/>
            <charset val="204"/>
          </rPr>
          <t>max:</t>
        </r>
        <r>
          <rPr>
            <sz val="8"/>
            <color indexed="81"/>
            <rFont val="Tahoma"/>
            <family val="2"/>
            <charset val="204"/>
          </rPr>
          <t xml:space="preserve">
1 метр = 201,75 кг</t>
        </r>
      </text>
    </comment>
    <comment ref="D355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дл 7,85 м 19,5 кг</t>
        </r>
      </text>
    </comment>
    <comment ref="D357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6 м = 24 кг
5,95 м = 24 кг</t>
        </r>
      </text>
    </comment>
    <comment ref="D358" authorId="0">
      <text>
        <r>
          <rPr>
            <b/>
            <sz val="8"/>
            <color indexed="81"/>
            <rFont val="Tahoma"/>
            <family val="2"/>
            <charset val="204"/>
          </rPr>
          <t>max:</t>
        </r>
        <r>
          <rPr>
            <sz val="8"/>
            <color indexed="81"/>
            <rFont val="Tahoma"/>
            <family val="2"/>
            <charset val="204"/>
          </rPr>
          <t xml:space="preserve">
7,85 - 39,5 кг</t>
        </r>
      </text>
    </comment>
    <comment ref="D374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длиной 6 м весит 12,3</t>
        </r>
      </text>
    </comment>
    <comment ref="D386" authorId="1">
      <text>
        <r>
          <rPr>
            <b/>
            <sz val="10"/>
            <color indexed="81"/>
            <rFont val="Tahoma"/>
            <family val="2"/>
            <charset val="204"/>
          </rPr>
          <t>Max:</t>
        </r>
        <r>
          <rPr>
            <sz val="10"/>
            <color indexed="81"/>
            <rFont val="Tahoma"/>
            <family val="2"/>
            <charset val="204"/>
          </rPr>
          <t xml:space="preserve">
11,7 м = 83,5 кг</t>
        </r>
      </text>
    </comment>
  </commentList>
</comments>
</file>

<file path=xl/comments2.xml><?xml version="1.0" encoding="utf-8"?>
<comments xmlns="http://schemas.openxmlformats.org/spreadsheetml/2006/main">
  <authors>
    <author>Дима</author>
  </authors>
  <commentLis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Дима:</t>
        </r>
        <r>
          <rPr>
            <sz val="9"/>
            <color indexed="81"/>
            <rFont val="Tahoma"/>
            <family val="2"/>
            <charset val="204"/>
          </rPr>
          <t xml:space="preserve">
нал / безнал</t>
        </r>
      </text>
    </comment>
  </commentList>
</comments>
</file>

<file path=xl/sharedStrings.xml><?xml version="1.0" encoding="utf-8"?>
<sst xmlns="http://schemas.openxmlformats.org/spreadsheetml/2006/main" count="1172" uniqueCount="606">
  <si>
    <t>Наименование продукции</t>
  </si>
  <si>
    <t xml:space="preserve">марка </t>
  </si>
  <si>
    <t>Вес ед</t>
  </si>
  <si>
    <t xml:space="preserve">цена за </t>
  </si>
  <si>
    <t>стали</t>
  </si>
  <si>
    <t>кг</t>
  </si>
  <si>
    <t>штуку</t>
  </si>
  <si>
    <t>25Г2С</t>
  </si>
  <si>
    <t>бухта</t>
  </si>
  <si>
    <t>6 м</t>
  </si>
  <si>
    <t>1000х4000</t>
  </si>
  <si>
    <t>1000х6000</t>
  </si>
  <si>
    <t>1500х6000</t>
  </si>
  <si>
    <t>3СП</t>
  </si>
  <si>
    <t>1250х2500</t>
  </si>
  <si>
    <t>08ПС</t>
  </si>
  <si>
    <t>Услуги по резке  металла</t>
  </si>
  <si>
    <t>5 мм                  ГОСТ 14637</t>
  </si>
  <si>
    <t>Круг / ГОСТ 2590-88 ГОСТ 535-88</t>
  </si>
  <si>
    <t>Дн 57х3,5      ГОСТ 10705-80</t>
  </si>
  <si>
    <t>Дн 76х3,5      ГОСТ 10705-80</t>
  </si>
  <si>
    <t>Дн 89х3,5      ГОСТ 10705-80</t>
  </si>
  <si>
    <t>Дн 108х3,5    ГОСТ 10705-80</t>
  </si>
  <si>
    <t>Дн 159х5,0    ГОСТ 10705-80</t>
  </si>
  <si>
    <t>Ду  20х2,8     ГОСТ 3262-75</t>
  </si>
  <si>
    <t>Ду  25х3,2     ГОСТ 3262-75</t>
  </si>
  <si>
    <t>Ду  32х3,2     ГОСТ 3262-75</t>
  </si>
  <si>
    <t>Ду  50х3,5     ГОСТ 3262-75</t>
  </si>
  <si>
    <t>Ду 15х2,8      ГОСТ 3262-75</t>
  </si>
  <si>
    <t>Ду 20х2,8      ГОСТ 3262-75</t>
  </si>
  <si>
    <t>Ду 25х2,8      ГОСТ 3262-75</t>
  </si>
  <si>
    <t>Ду 25х3,2      ГОСТ 3262-75</t>
  </si>
  <si>
    <t>Ду 32х3,2      ГОСТ 3262-75</t>
  </si>
  <si>
    <t>Ду 40х3,5      ГОСТ 3262-75</t>
  </si>
  <si>
    <t>раскрой</t>
  </si>
  <si>
    <t>Ду  40х3,5     ГОСТ 3262-75</t>
  </si>
  <si>
    <t>09Г2С</t>
  </si>
  <si>
    <t>3СП5</t>
  </si>
  <si>
    <t>ПРАЙС-ЛИСТ</t>
  </si>
  <si>
    <t>6мм             ТУ 14-1-5282-94</t>
  </si>
  <si>
    <t>6,5мм          ТУ 14-1-5282-94</t>
  </si>
  <si>
    <t>Дн 57х4            ГОСТ 8732-78</t>
  </si>
  <si>
    <t>Н/Д</t>
  </si>
  <si>
    <t>Дн 159х6          ГОСТ 8732-78</t>
  </si>
  <si>
    <t>Дн 219х8          ГОСТ 8732-78</t>
  </si>
  <si>
    <t>Дн  76х3,5     ГОСТ 10705-80</t>
  </si>
  <si>
    <t>3ПС5</t>
  </si>
  <si>
    <t>3ПС</t>
  </si>
  <si>
    <t>3ПС1</t>
  </si>
  <si>
    <t>Утверждаю:  директор  _______________</t>
  </si>
  <si>
    <t>Вводится  с</t>
  </si>
  <si>
    <t>ст2ПС</t>
  </si>
  <si>
    <t>ст3СП</t>
  </si>
  <si>
    <t>ст20</t>
  </si>
  <si>
    <t>Электроды</t>
  </si>
  <si>
    <t>ø 3,0</t>
  </si>
  <si>
    <t>ø 4,0</t>
  </si>
  <si>
    <t>Ду  15х2,8     ГОСТ 3262-75</t>
  </si>
  <si>
    <t>3ПС-5</t>
  </si>
  <si>
    <t>Дн 114х4,5    ГОСТ 10705-80</t>
  </si>
  <si>
    <t>2ПС</t>
  </si>
  <si>
    <t>1ПС</t>
  </si>
  <si>
    <t>60х40х2,0 ГОСТ 8645-68</t>
  </si>
  <si>
    <t>40х25х2,0 ГОСТ 8645-68</t>
  </si>
  <si>
    <t>18                ГОСТ 8239-89</t>
  </si>
  <si>
    <t>3СП-5</t>
  </si>
  <si>
    <t>Дн 219х6,0    ГОСТ 10705-80</t>
  </si>
  <si>
    <t>15х15х1,5 ГОСТ 8639-82</t>
  </si>
  <si>
    <t>25х25х1,5 ГОСТ 8639-82</t>
  </si>
  <si>
    <t>20х20х1,5 ГОСТ 8639-82</t>
  </si>
  <si>
    <t>Листовой прокат горячекатанный ст3СП  ГОСТ 16523-89, 14637-89</t>
  </si>
  <si>
    <t>2 мм                  ГОСТ 16523-89</t>
  </si>
  <si>
    <r>
      <t>Отводы крутоизогнутые 90</t>
    </r>
    <r>
      <rPr>
        <b/>
        <sz val="9"/>
        <rFont val="Arial Cyr"/>
        <charset val="204"/>
      </rPr>
      <t>°  ГОСТ 17380-83</t>
    </r>
  </si>
  <si>
    <t>Дн 108х4,0    ГОСТ 10705-80</t>
  </si>
  <si>
    <t>900х2000</t>
  </si>
  <si>
    <t>20                ГОСТ 8239-89</t>
  </si>
  <si>
    <t>20 Б1          СТО  АСЧМ 20-93</t>
  </si>
  <si>
    <t>25 Б1          СТО  АСЧМ 20-93</t>
  </si>
  <si>
    <t>30 Б1          СТО  АСЧМ 20-93</t>
  </si>
  <si>
    <t>6,87 кв.м.</t>
  </si>
  <si>
    <t>6,75 кв.м.</t>
  </si>
  <si>
    <t>6,282 кв.м.</t>
  </si>
  <si>
    <t>5,52 кв.м.</t>
  </si>
  <si>
    <t>4,8 кв.м.</t>
  </si>
  <si>
    <t>Сетка сварная для армирования</t>
  </si>
  <si>
    <t>4ВР-1     50х50</t>
  </si>
  <si>
    <t>5ВР-1     100х100</t>
  </si>
  <si>
    <t>3сп</t>
  </si>
  <si>
    <t>2кп</t>
  </si>
  <si>
    <t>Дн  89х3,5     ГОСТ 10705-80</t>
  </si>
  <si>
    <t>1,8 мм               ГОСТ 16523-89</t>
  </si>
  <si>
    <t>Квадрат 12х12 мм</t>
  </si>
  <si>
    <t>Квадрат 20х20 мм</t>
  </si>
  <si>
    <t>Квадрат 18х18 мм</t>
  </si>
  <si>
    <t>Квадрат 16х16 мм</t>
  </si>
  <si>
    <t>Квадрат 14х14 мм</t>
  </si>
  <si>
    <t>Лист 4 мм         ГОСТ 8568-77</t>
  </si>
  <si>
    <t>Лист 5 мм         ГОСТ 8568-77</t>
  </si>
  <si>
    <r>
      <t xml:space="preserve">Полоса </t>
    </r>
    <r>
      <rPr>
        <b/>
        <sz val="9"/>
        <rFont val="Arial"/>
        <family val="2"/>
        <charset val="204"/>
      </rPr>
      <t>25х4</t>
    </r>
    <r>
      <rPr>
        <sz val="9"/>
        <rFont val="Arial"/>
        <family val="2"/>
        <charset val="204"/>
      </rPr>
      <t xml:space="preserve"> мм   ГОСТ 103-76</t>
    </r>
  </si>
  <si>
    <r>
      <t xml:space="preserve">Полоса </t>
    </r>
    <r>
      <rPr>
        <b/>
        <sz val="9"/>
        <rFont val="Arial"/>
        <family val="2"/>
        <charset val="204"/>
      </rPr>
      <t>40х4</t>
    </r>
    <r>
      <rPr>
        <sz val="9"/>
        <rFont val="Arial"/>
        <family val="2"/>
        <charset val="204"/>
      </rPr>
      <t xml:space="preserve"> мм   ГОСТ 103-76</t>
    </r>
  </si>
  <si>
    <r>
      <t>Арматура  №</t>
    </r>
    <r>
      <rPr>
        <b/>
        <sz val="9"/>
        <rFont val="Arial"/>
        <family val="2"/>
        <charset val="204"/>
      </rPr>
      <t>12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</si>
  <si>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>10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</si>
  <si>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>8</t>
    </r>
    <r>
      <rPr>
        <sz val="9"/>
        <rFont val="Arial"/>
        <family val="2"/>
        <charset val="204"/>
      </rPr>
      <t xml:space="preserve">         ГОСТ 5781-82</t>
    </r>
  </si>
  <si>
    <r>
      <t>Арматура  №</t>
    </r>
    <r>
      <rPr>
        <b/>
        <sz val="9"/>
        <rFont val="Arial"/>
        <family val="2"/>
        <charset val="204"/>
      </rPr>
      <t>6</t>
    </r>
    <r>
      <rPr>
        <sz val="9"/>
        <rFont val="Arial"/>
        <family val="2"/>
        <charset val="204"/>
      </rPr>
      <t xml:space="preserve">         ГОСТ 5781-82</t>
    </r>
  </si>
  <si>
    <r>
      <t>Арматура  №</t>
    </r>
    <r>
      <rPr>
        <b/>
        <sz val="9"/>
        <rFont val="Arial"/>
        <family val="2"/>
        <charset val="204"/>
      </rPr>
      <t xml:space="preserve">6 </t>
    </r>
    <r>
      <rPr>
        <sz val="9"/>
        <rFont val="Arial"/>
        <family val="2"/>
        <charset val="204"/>
      </rPr>
      <t xml:space="preserve">        ГОСТ 5781-82</t>
    </r>
  </si>
  <si>
    <r>
      <t>Арматура  №</t>
    </r>
    <r>
      <rPr>
        <b/>
        <sz val="9"/>
        <rFont val="Arial"/>
        <family val="2"/>
        <charset val="204"/>
      </rPr>
      <t>14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</si>
  <si>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>18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</si>
  <si>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 xml:space="preserve">32 </t>
    </r>
    <r>
      <rPr>
        <sz val="9"/>
        <rFont val="Arial"/>
        <family val="2"/>
        <charset val="204"/>
      </rPr>
      <t xml:space="preserve">      ГОСТ 5781-82</t>
    </r>
  </si>
  <si>
    <r>
      <t>Арматура  №</t>
    </r>
    <r>
      <rPr>
        <b/>
        <sz val="9"/>
        <rFont val="Arial"/>
        <family val="2"/>
        <charset val="204"/>
      </rPr>
      <t>28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</si>
  <si>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>25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</si>
  <si>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>22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</si>
  <si>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>20</t>
    </r>
    <r>
      <rPr>
        <sz val="9"/>
        <rFont val="Arial"/>
        <family val="2"/>
        <charset val="204"/>
      </rPr>
      <t xml:space="preserve">       ГОСТ 5781-82</t>
    </r>
  </si>
  <si>
    <r>
      <t>Арматура  №</t>
    </r>
    <r>
      <rPr>
        <b/>
        <sz val="9"/>
        <rFont val="Arial"/>
        <family val="2"/>
        <charset val="204"/>
      </rPr>
      <t>16</t>
    </r>
    <r>
      <rPr>
        <sz val="9"/>
        <rFont val="Arial"/>
        <family val="2"/>
        <charset val="204"/>
      </rPr>
      <t xml:space="preserve">       ГОСТ 5781-82</t>
    </r>
  </si>
  <si>
    <r>
      <t xml:space="preserve">ВР-1    </t>
    </r>
    <r>
      <rPr>
        <b/>
        <sz val="9"/>
        <rFont val="Arial"/>
        <family val="2"/>
        <charset val="204"/>
      </rPr>
      <t>5 мм</t>
    </r>
    <r>
      <rPr>
        <sz val="9"/>
        <rFont val="Arial"/>
        <family val="2"/>
        <charset val="204"/>
      </rPr>
      <t xml:space="preserve">              ГОСТ 6727</t>
    </r>
  </si>
  <si>
    <r>
      <t xml:space="preserve">ВР-1    </t>
    </r>
    <r>
      <rPr>
        <b/>
        <sz val="9"/>
        <rFont val="Arial"/>
        <family val="2"/>
        <charset val="204"/>
      </rPr>
      <t>4 мм</t>
    </r>
    <r>
      <rPr>
        <sz val="9"/>
        <rFont val="Arial"/>
        <family val="2"/>
        <charset val="204"/>
      </rPr>
      <t xml:space="preserve">              ГОСТ 6727</t>
    </r>
  </si>
  <si>
    <r>
      <t>Арматура  №</t>
    </r>
    <r>
      <rPr>
        <b/>
        <sz val="9"/>
        <rFont val="Arial"/>
        <family val="2"/>
        <charset val="204"/>
      </rPr>
      <t xml:space="preserve">36 </t>
    </r>
    <r>
      <rPr>
        <sz val="9"/>
        <rFont val="Arial"/>
        <family val="2"/>
        <charset val="204"/>
      </rPr>
      <t xml:space="preserve">      ГОСТ 5781-82</t>
    </r>
  </si>
  <si>
    <t>Проволока холоднотянутая для армирования ЖБК   ВР-1 /  ГОСТ 6727</t>
  </si>
  <si>
    <t>Катанка / ТУ 14-1-5282-94</t>
  </si>
  <si>
    <t>Квадрат /  ГОСТ 2591-88</t>
  </si>
  <si>
    <t>Лист оцинкованный  / ГОСТ 14918-80</t>
  </si>
  <si>
    <t>Полоса /  ГОСТ 103-76</t>
  </si>
  <si>
    <t>Уголок /  ГОСТ 8509-93</t>
  </si>
  <si>
    <t>Швеллер /  ГОСТ 8240-97</t>
  </si>
  <si>
    <t>Трубы стальные водогазопроводные / ГОСТ 3262-75  (ЧТПЗ, СТЗ)</t>
  </si>
  <si>
    <t>Трубы стальные электросварные / ГОСТ 10705-80  (ЧТПЗ, СТЗ)</t>
  </si>
  <si>
    <t>Трубы оцинкованные / ГОСТ 3262-75, ГОСТ 10705-80 (ЧТПЗ, СТЗ)</t>
  </si>
  <si>
    <t>Трубы бесшовные горячедеформированные / ГОСТ 8732-78</t>
  </si>
  <si>
    <t>Трубы стальные квадратные / ГОСТ 8639-82 прямоугольные ГОСТ 8645-68</t>
  </si>
  <si>
    <t>Арматура  А400 (А - 3)  /  ГОСТ 5781-82</t>
  </si>
  <si>
    <t>Проволока О/К Т/О / ГОСТ 3282-74</t>
  </si>
  <si>
    <r>
      <t xml:space="preserve">Проволока Т/О  </t>
    </r>
    <r>
      <rPr>
        <b/>
        <sz val="9"/>
        <rFont val="Arial"/>
        <family val="2"/>
        <charset val="204"/>
      </rPr>
      <t>1,2</t>
    </r>
    <r>
      <rPr>
        <sz val="9"/>
        <rFont val="Arial"/>
        <family val="2"/>
        <charset val="204"/>
      </rPr>
      <t xml:space="preserve"> мм</t>
    </r>
  </si>
  <si>
    <t>Лист ПВ 510     ТУ 36.26.11-5-89</t>
  </si>
  <si>
    <t>Лист просечно-вытяжной ПВЛ  / ТУ 36.26.11-5-89</t>
  </si>
  <si>
    <t>Профнастил оцинкованный  / ГОСТ 24045-94</t>
  </si>
  <si>
    <t>Дн 22х1,5      ГОСТ 10705-80</t>
  </si>
  <si>
    <t>Дн 28х1,5      ГОСТ 10705-80</t>
  </si>
  <si>
    <r>
      <t>30х15х1,5</t>
    </r>
    <r>
      <rPr>
        <sz val="9"/>
        <rFont val="Arial"/>
        <family val="2"/>
        <charset val="204"/>
      </rPr>
      <t xml:space="preserve"> ТУ 14-3-1081плоскоов.</t>
    </r>
  </si>
  <si>
    <t>УОНИ 13/55    Лосиноостровск</t>
  </si>
  <si>
    <t>МР-3    Лосиноостровск</t>
  </si>
  <si>
    <r>
      <t xml:space="preserve">Проволока Т/О  </t>
    </r>
    <r>
      <rPr>
        <b/>
        <sz val="9"/>
        <rFont val="Arial"/>
        <family val="2"/>
        <charset val="204"/>
      </rPr>
      <t>6,0</t>
    </r>
    <r>
      <rPr>
        <sz val="9"/>
        <rFont val="Arial"/>
        <family val="2"/>
        <charset val="204"/>
      </rPr>
      <t xml:space="preserve"> мм</t>
    </r>
  </si>
  <si>
    <t>1,5х10 м</t>
  </si>
  <si>
    <t>Квадрат 10х10 мм</t>
  </si>
  <si>
    <t>24 М           ГОСТ 19425-74</t>
  </si>
  <si>
    <t>Лист оцинкованный  0,7 мм</t>
  </si>
  <si>
    <r>
      <t>Арматура  №</t>
    </r>
    <r>
      <rPr>
        <b/>
        <sz val="9"/>
        <rFont val="Arial"/>
        <family val="2"/>
        <charset val="204"/>
      </rPr>
      <t xml:space="preserve">40 </t>
    </r>
    <r>
      <rPr>
        <sz val="9"/>
        <rFont val="Arial"/>
        <family val="2"/>
        <charset val="204"/>
      </rPr>
      <t xml:space="preserve">      ГОСТ 5781-82</t>
    </r>
  </si>
  <si>
    <t xml:space="preserve">Круг 10 мм           ГОСТ 2590-88 </t>
  </si>
  <si>
    <t xml:space="preserve">Круг 32 мм           ГОСТ 2590-88  </t>
  </si>
  <si>
    <t xml:space="preserve">Круг 28 мм           ГОСТ 2590-88  </t>
  </si>
  <si>
    <t xml:space="preserve">Круг 22 мм           ГОСТ 2590-88  </t>
  </si>
  <si>
    <t xml:space="preserve">Круг 18 мм           ГОСТ 2590-88    </t>
  </si>
  <si>
    <t>Круг 14 мм           ГОСТ 2590-88</t>
  </si>
  <si>
    <t xml:space="preserve">Круг 12 мм           ГОСТ 2590-88 </t>
  </si>
  <si>
    <t xml:space="preserve">Круг 36 мм           ГОСТ 2590-88  </t>
  </si>
  <si>
    <t xml:space="preserve">Круг 30 мм           ГОСТ 2590-88  </t>
  </si>
  <si>
    <t xml:space="preserve">Круг 25 мм           ГОСТ 2590-88  </t>
  </si>
  <si>
    <t xml:space="preserve">Круг 20 мм           ГОСТ 2590-88    </t>
  </si>
  <si>
    <t xml:space="preserve">Круг 16 мм           ГОСТ 2590-88  </t>
  </si>
  <si>
    <t>Круг 12 мм           ГОСТ 2590-88</t>
  </si>
  <si>
    <t>Лист 2,2 мм          ГОСТ 16523-89</t>
  </si>
  <si>
    <t>Лист 2 мм          ГОСТ 16523-89</t>
  </si>
  <si>
    <t>Лист 3 мм          ГОСТ 16523-89</t>
  </si>
  <si>
    <t>Лист 4 мм          ГОСТ 14637-89</t>
  </si>
  <si>
    <t>Лист 5 мм          ГОСТ 14637-89</t>
  </si>
  <si>
    <t>Лист 6 мм          ГОСТ 14637-89</t>
  </si>
  <si>
    <t>Лист 8 мм          ГОСТ 14637-89</t>
  </si>
  <si>
    <t>Лист 12 мм        ГОСТ 14637-89</t>
  </si>
  <si>
    <t>Лист 16 мм        ГОСТ 14637-89</t>
  </si>
  <si>
    <t>Лист 20 мм        ГОСТ 14637-89</t>
  </si>
  <si>
    <t>Лист 30 мм        ГОСТ 14637-89</t>
  </si>
  <si>
    <t>Лист 10 мм        ГОСТ 14637-89</t>
  </si>
  <si>
    <t>Лист 14 мм        ГОСТ 14637-89</t>
  </si>
  <si>
    <t>Лист 18 мм        ГОСТ 14637-89</t>
  </si>
  <si>
    <t>Лист 25 мм        ГОСТ 14637-89</t>
  </si>
  <si>
    <t>40х40х2,0 ГОСТ 8639-82</t>
  </si>
  <si>
    <t>50х50х2,0 ГОСТ 8639-82</t>
  </si>
  <si>
    <r>
      <t xml:space="preserve">Проволока Т/О  </t>
    </r>
    <r>
      <rPr>
        <b/>
        <sz val="9"/>
        <rFont val="Arial"/>
        <family val="2"/>
        <charset val="204"/>
      </rPr>
      <t>0,9</t>
    </r>
    <r>
      <rPr>
        <sz val="9"/>
        <rFont val="Arial"/>
        <family val="2"/>
        <charset val="204"/>
      </rPr>
      <t xml:space="preserve"> мм</t>
    </r>
  </si>
  <si>
    <t>Уголок125х125х12       ГОСТ 8509-93</t>
  </si>
  <si>
    <t>Уголок40х40х4        ГОСТ 19281-89</t>
  </si>
  <si>
    <t>Уголок 25х25х4       ГОСТ 8509-93</t>
  </si>
  <si>
    <t>Швеллер 6,5           ГОСТ 8240-97</t>
  </si>
  <si>
    <t>Швеллер 10            ГОСТ 8240-97</t>
  </si>
  <si>
    <t>Швеллер 30            ГОСТ 8240-97</t>
  </si>
  <si>
    <t>Швеллер 24            ГОСТ 8240-97</t>
  </si>
  <si>
    <t>Швеллер 16            ГОСТ 8240-97</t>
  </si>
  <si>
    <t>Швеллер 12            ГОСТ 8240-97</t>
  </si>
  <si>
    <t>Швеллер 8              ГОСТ 8240-97</t>
  </si>
  <si>
    <t>Швеллер 14            ГОСТ 8240-97</t>
  </si>
  <si>
    <t>Швеллер 18            ГОСТ 8240-97</t>
  </si>
  <si>
    <t>Швеллер 22            ГОСТ 8240-97</t>
  </si>
  <si>
    <t>Швеллер 27            ГОСТ 8240-97</t>
  </si>
  <si>
    <t>Швеллер 20 П    ТУ 14-2-1185-97</t>
  </si>
  <si>
    <t>Н-20  0,55 (1125х6000 мм) (1060)</t>
  </si>
  <si>
    <t>Н-44  0,7   (1047х6000 мм) (1000)</t>
  </si>
  <si>
    <t>Н-60  0,7   (920х6000 мм) (845)</t>
  </si>
  <si>
    <t>Н-75  0,7   (800х6000 мм) (750)</t>
  </si>
  <si>
    <t>Дн 159х4,5    ГОСТ 10705-80</t>
  </si>
  <si>
    <t>Дн  80х3,5     ГОСТ 3262-75</t>
  </si>
  <si>
    <t>Ду 32х2,8      ГОСТ 3262-75</t>
  </si>
  <si>
    <t>Ду  65х3,2     ГОСТ 3262-75</t>
  </si>
  <si>
    <r>
      <t xml:space="preserve">Полоса </t>
    </r>
    <r>
      <rPr>
        <b/>
        <sz val="9"/>
        <rFont val="Arial"/>
        <family val="2"/>
        <charset val="204"/>
      </rPr>
      <t>20х4</t>
    </r>
    <r>
      <rPr>
        <sz val="9"/>
        <rFont val="Arial"/>
        <family val="2"/>
        <charset val="204"/>
      </rPr>
      <t xml:space="preserve"> мм   ГОСТ 103-76</t>
    </r>
  </si>
  <si>
    <t>Н-57  0,7   (943х6000 мм) (864)</t>
  </si>
  <si>
    <t>5,66 кв.м.</t>
  </si>
  <si>
    <t>С-10  0,55 (1160х6000 мм) (1100)</t>
  </si>
  <si>
    <t>6,96 кв.м.</t>
  </si>
  <si>
    <t>Ду 50х3,5      ГОСТ 3262-75</t>
  </si>
  <si>
    <t>Ду 65х3,5      ГОСТ 3262-75</t>
  </si>
  <si>
    <t>Ду 80х3,5      ГОСТ 3262-75</t>
  </si>
  <si>
    <t>ø 3,2</t>
  </si>
  <si>
    <t>КНР</t>
  </si>
  <si>
    <t>35 Б1          СТО  АСЧМ 20-93</t>
  </si>
  <si>
    <t>40 Б1          СТО  АСЧМ 20-93</t>
  </si>
  <si>
    <t>35 Б2          СТО  АСЧМ 20-93</t>
  </si>
  <si>
    <t>Лист 40 мм        ГОСТ 14637-89</t>
  </si>
  <si>
    <t>Лист 50 мм        ГОСТ 14637-89</t>
  </si>
  <si>
    <t>2000х6000</t>
  </si>
  <si>
    <t>0,5х1,50 м</t>
  </si>
  <si>
    <t>Уголок 200х200х14 ГОСТ 8509-93</t>
  </si>
  <si>
    <t>HRB 400</t>
  </si>
  <si>
    <t>Q235</t>
  </si>
  <si>
    <t>Швеллер 12            Китай</t>
  </si>
  <si>
    <t>Швеллер 16            Китай</t>
  </si>
  <si>
    <t>Шестигранник / ГОСТ 2879-88</t>
  </si>
  <si>
    <t>Шестигранник 22   ГОСТ 2879-88</t>
  </si>
  <si>
    <t>Шестигранник 24   ГОСТ 2879-88</t>
  </si>
  <si>
    <t>Шестигранник 27   ГОСТ 2879-88</t>
  </si>
  <si>
    <t>Шестигранник 30   ГОСТ 2879-88</t>
  </si>
  <si>
    <t>Шестигранник 32   ГОСТ 2879-88</t>
  </si>
  <si>
    <t>Шестигранник 36   ГОСТ 2879-88</t>
  </si>
  <si>
    <t>Шестигранник 41   ГОСТ 2879-88</t>
  </si>
  <si>
    <t>Шестигранник 46   ГОСТ 2879-88</t>
  </si>
  <si>
    <t>ст45</t>
  </si>
  <si>
    <t>Дн  57х3,5     ГОСТ 10705-80</t>
  </si>
  <si>
    <t>Шестигранник 17   ГОСТ 2879-88</t>
  </si>
  <si>
    <t>Уголок 160х160х10 ГОСТ 8509-93</t>
  </si>
  <si>
    <t>реализует металлопрокат</t>
  </si>
  <si>
    <t>Уссурийский б-р, 24 (офис)</t>
  </si>
  <si>
    <t>ул. Бийская, 3 (металлобаза)                Уссурийский б-р, 24 (офис)      тел. 41-35-00, 29-41-43                             http://findom.net</t>
  </si>
  <si>
    <t>Уголок45х45х5        ГОСТ 8509-93</t>
  </si>
  <si>
    <t>Дн 133х4,5    ГОСТ 10705-80</t>
  </si>
  <si>
    <t>Шестигранник 14   ГОСТ 2879-88</t>
  </si>
  <si>
    <t>Шестигранник 19   ГОСТ 2879-88</t>
  </si>
  <si>
    <t>С-21  0,5 (1051х6000 мм) (1000)</t>
  </si>
  <si>
    <t>С-10  0,5 (1150х6000) красн.вино</t>
  </si>
  <si>
    <t>С-21  0,5 (1051х6000) белый</t>
  </si>
  <si>
    <t>С-21  0,5 (1051х6000) зел.мох</t>
  </si>
  <si>
    <t>С-21  0,5 (1051х6000) красн.вино</t>
  </si>
  <si>
    <t>6,9 кв.м.</t>
  </si>
  <si>
    <t>6,306 кв.м.</t>
  </si>
  <si>
    <r>
      <t xml:space="preserve">Проволока Т/О  </t>
    </r>
    <r>
      <rPr>
        <b/>
        <sz val="9"/>
        <rFont val="Arial"/>
        <family val="2"/>
        <charset val="204"/>
      </rPr>
      <t>2,0</t>
    </r>
    <r>
      <rPr>
        <sz val="9"/>
        <rFont val="Arial"/>
        <family val="2"/>
        <charset val="204"/>
      </rPr>
      <t xml:space="preserve"> мм</t>
    </r>
  </si>
  <si>
    <t xml:space="preserve">Круг   8 мм           ГОСТ 2590-88 </t>
  </si>
  <si>
    <t xml:space="preserve">Круг   6 мм           ГОСТ 2590-88 </t>
  </si>
  <si>
    <t xml:space="preserve">Круг   8 мм           ГОСТ 2590-88  </t>
  </si>
  <si>
    <r>
      <t xml:space="preserve">Полоса </t>
    </r>
    <r>
      <rPr>
        <b/>
        <sz val="9"/>
        <rFont val="Arial"/>
        <family val="2"/>
        <charset val="204"/>
      </rPr>
      <t>50х5</t>
    </r>
    <r>
      <rPr>
        <sz val="9"/>
        <rFont val="Arial"/>
        <family val="2"/>
        <charset val="204"/>
      </rPr>
      <t xml:space="preserve"> мм   ГОСТ 103-76</t>
    </r>
  </si>
  <si>
    <t>80х40х3,0 ГОСТ 8645-68</t>
  </si>
  <si>
    <t>Лист 60 мм        ГОСТ 14637-89</t>
  </si>
  <si>
    <t>140х140х6,0 ГОСТ 8645-68</t>
  </si>
  <si>
    <t>Дн 325*10 мм</t>
  </si>
  <si>
    <t>Дн 273*10 мм</t>
  </si>
  <si>
    <t>Дн 219*6 мм</t>
  </si>
  <si>
    <t>Дн   57*3,5 мм</t>
  </si>
  <si>
    <t>Дн 108*4 мм</t>
  </si>
  <si>
    <t>Дн 159*5 мм</t>
  </si>
  <si>
    <t>Дн   89*4 мм</t>
  </si>
  <si>
    <t>Дн   76*4 мм</t>
  </si>
  <si>
    <t>Ду 15х2,5      ГОСТ 3262-75</t>
  </si>
  <si>
    <t>Лист 8 мм          ГОСТ 19281</t>
  </si>
  <si>
    <t>Лист 20 мм        ГОСТ 19281</t>
  </si>
  <si>
    <t>Лист 16 мм        ГОСТ 19281</t>
  </si>
  <si>
    <t>Лист 12 мм        ГОСТ 19281</t>
  </si>
  <si>
    <t>Лист 14 мм        ГОСТ 19281</t>
  </si>
  <si>
    <t>Лист 10 мм        ГОСТ 19281</t>
  </si>
  <si>
    <t>09Г2С-12</t>
  </si>
  <si>
    <t xml:space="preserve">50х50х1,8          ГОСТ 5336-80 </t>
  </si>
  <si>
    <t>Листовой прокат горячекатанный 09Г2С-12  ГОСТ 19281</t>
  </si>
  <si>
    <t>Лист 30 мм        ГОСТ 19281</t>
  </si>
  <si>
    <t>60х60х2,0 ГОСТ 8639-82</t>
  </si>
  <si>
    <t>Швеллер 5              ГОСТ 8240-97</t>
  </si>
  <si>
    <t>ø 5,0</t>
  </si>
  <si>
    <t>Дн 133х4,0    ГОСТ 10705-80</t>
  </si>
  <si>
    <t>2,0х6,00 м</t>
  </si>
  <si>
    <t>Дн 273х6,0    ГОСТ 10705-80</t>
  </si>
  <si>
    <t>0,38х2,00 м</t>
  </si>
  <si>
    <t>Арматура  №14       GB 1499-1998</t>
  </si>
  <si>
    <t>Арматура  №16       GB 1499-1998</t>
  </si>
  <si>
    <t>Уголок80х80х7        ГОСТ 8509-93</t>
  </si>
  <si>
    <t>Лист оцинкованный  0,5 мм</t>
  </si>
  <si>
    <t>0,38х1,50 м</t>
  </si>
  <si>
    <t>Швеллер 20            ГОСТ 8240-97</t>
  </si>
  <si>
    <t>Дн 133*5 мм</t>
  </si>
  <si>
    <t>20 Ш1          СТО  АСЧМ 20-93</t>
  </si>
  <si>
    <t>Лист 40 мм        ГОСТ 19281</t>
  </si>
  <si>
    <t>25 Ш1         СТО  АСЧМ 20-93</t>
  </si>
  <si>
    <t>36 М           ГОСТ 19425-74</t>
  </si>
  <si>
    <t>ООО "ФИНДОМ"</t>
  </si>
  <si>
    <t>С-10  0,5 (1150х6000 мм) (1100)</t>
  </si>
  <si>
    <t>Дн 89х4            ГОСТ 8732-78</t>
  </si>
  <si>
    <t>Лист ПВ 506     ТУ 36.26.11-5-89</t>
  </si>
  <si>
    <t>ст0</t>
  </si>
  <si>
    <t>Н-10  0,5 (1145х6000) зел.мох</t>
  </si>
  <si>
    <t>Н-10  0,5 (1145х6000 мм) белый</t>
  </si>
  <si>
    <t>Шестигранник 55   ГОСТ 2879-88</t>
  </si>
  <si>
    <t>Дн 325х6,0    ГОСТ 10705-80</t>
  </si>
  <si>
    <t>120х120х5,0 ГОСТ 8645-68</t>
  </si>
  <si>
    <t>1000х2150</t>
  </si>
  <si>
    <t>14  Б1          ГОСТ 26020</t>
  </si>
  <si>
    <t>НС-8  0,5 (1190х6000 мм) (1150)</t>
  </si>
  <si>
    <t>7,14 кв.м.</t>
  </si>
  <si>
    <t>Лист 6 мм          ГОСТ 19281</t>
  </si>
  <si>
    <t>45 Б1          СТО  АСЧМ 20-93</t>
  </si>
  <si>
    <t>Лист 25 мм        ГОСТ 19281</t>
  </si>
  <si>
    <t>Лист 5 мм          ГОСТ 19281</t>
  </si>
  <si>
    <t>14                ГОСТ 8239-89</t>
  </si>
  <si>
    <t>45 М           ГОСТ 19425-74</t>
  </si>
  <si>
    <t>Лист оцинкованный  0,45 мм</t>
  </si>
  <si>
    <t>4 - 6</t>
  </si>
  <si>
    <t xml:space="preserve">4 - 6 </t>
  </si>
  <si>
    <t>30 М           ГОСТ 19425-74</t>
  </si>
  <si>
    <t>Лист 4 мм          ГОСТ 19281</t>
  </si>
  <si>
    <t>2,35х6,00 м</t>
  </si>
  <si>
    <t>Уголок 180х180х12 ГОСТ 8509-93</t>
  </si>
  <si>
    <t>Дн 273х10         ГОСТ 8732-78</t>
  </si>
  <si>
    <t>Дн 325х10         ГОСТ 8732-78</t>
  </si>
  <si>
    <t>Дн 108х5          ГОСТ 8732-78</t>
  </si>
  <si>
    <t>Дн 530х8,0    ГОСТ 10705-80</t>
  </si>
  <si>
    <t>1500*6000</t>
  </si>
  <si>
    <t>Дн 89х5            ГОСТ 8732-78</t>
  </si>
  <si>
    <t>Дн 426х10     ГОСТ 8732-78</t>
  </si>
  <si>
    <t>Дн 820х9,0    ГОСТ 20295</t>
  </si>
  <si>
    <t>Дн 1020х10,0    ГОСТ 20295</t>
  </si>
  <si>
    <t>Цена с НДС/т</t>
  </si>
  <si>
    <t>до 1 тн</t>
  </si>
  <si>
    <t>1- 5 тн</t>
  </si>
  <si>
    <t>свыше 5т</t>
  </si>
  <si>
    <t>Круг</t>
  </si>
  <si>
    <t>цена</t>
  </si>
  <si>
    <t xml:space="preserve">Лист </t>
  </si>
  <si>
    <t>РЕЗКА</t>
  </si>
  <si>
    <t>Диаметр</t>
  </si>
  <si>
    <t>за 1 рез</t>
  </si>
  <si>
    <t>6-10</t>
  </si>
  <si>
    <t>12-20</t>
  </si>
  <si>
    <t>22-32</t>
  </si>
  <si>
    <t>Уголок</t>
  </si>
  <si>
    <t>Швеллер</t>
  </si>
  <si>
    <t>25-50</t>
  </si>
  <si>
    <t>63-80</t>
  </si>
  <si>
    <t>90-100</t>
  </si>
  <si>
    <t>125-140</t>
  </si>
  <si>
    <t>8-12</t>
  </si>
  <si>
    <t>14-18</t>
  </si>
  <si>
    <t>20-30</t>
  </si>
  <si>
    <t>Труба</t>
  </si>
  <si>
    <t>Балка</t>
  </si>
  <si>
    <t>15-32</t>
  </si>
  <si>
    <t>40-76</t>
  </si>
  <si>
    <t>89-108</t>
  </si>
  <si>
    <t>159-219</t>
  </si>
  <si>
    <t>10-18</t>
  </si>
  <si>
    <t>2-4</t>
  </si>
  <si>
    <t>5-8</t>
  </si>
  <si>
    <t>10-16</t>
  </si>
  <si>
    <t>18-40</t>
  </si>
  <si>
    <t>Лист 50 мм        ГОСТ 19281</t>
  </si>
  <si>
    <t>Дн 426х8,0    ГОСТ 10705-80</t>
  </si>
  <si>
    <t>Дн 133х5          ГОСТ 8732-78</t>
  </si>
  <si>
    <t>17Г1СУ</t>
  </si>
  <si>
    <t>Дн 820х10,0    ГОСТ 20295</t>
  </si>
  <si>
    <r>
      <t xml:space="preserve">Швеллер х/гн </t>
    </r>
    <r>
      <rPr>
        <b/>
        <sz val="9"/>
        <rFont val="Arial"/>
        <family val="2"/>
        <charset val="204"/>
      </rPr>
      <t>100*50*4</t>
    </r>
    <r>
      <rPr>
        <sz val="9"/>
        <rFont val="Arial"/>
        <family val="2"/>
        <charset val="204"/>
      </rPr>
      <t xml:space="preserve"> ГОСТ 8278</t>
    </r>
  </si>
  <si>
    <r>
      <t xml:space="preserve">Швеллер х/гн </t>
    </r>
    <r>
      <rPr>
        <b/>
        <sz val="9"/>
        <rFont val="Arial"/>
        <family val="2"/>
        <charset val="204"/>
      </rPr>
      <t>140*60*5</t>
    </r>
    <r>
      <rPr>
        <sz val="9"/>
        <rFont val="Arial"/>
        <family val="2"/>
        <charset val="204"/>
      </rPr>
      <t xml:space="preserve"> ГОСТ 8278</t>
    </r>
  </si>
  <si>
    <r>
      <t xml:space="preserve">Швеллер х/гн </t>
    </r>
    <r>
      <rPr>
        <b/>
        <sz val="9"/>
        <rFont val="Arial"/>
        <family val="2"/>
        <charset val="204"/>
      </rPr>
      <t>160*80*5</t>
    </r>
    <r>
      <rPr>
        <sz val="9"/>
        <rFont val="Arial"/>
        <family val="2"/>
        <charset val="204"/>
      </rPr>
      <t xml:space="preserve"> ГОСТ 8278</t>
    </r>
  </si>
  <si>
    <t>Лист оцинкованный  1,0 мм</t>
  </si>
  <si>
    <t>80х80х3,0 ГОСТ 8639-82</t>
  </si>
  <si>
    <t>80х80х4,0 ГОСТ 8639-82</t>
  </si>
  <si>
    <t>100х100х4,0 ГОСТ 8639-82</t>
  </si>
  <si>
    <t>120х120х4,0 ГОСТ 8639-82</t>
  </si>
  <si>
    <t>140х140х5,0 ГОСТ 30245-2003</t>
  </si>
  <si>
    <t>200х200х6,0 ГОСТ 30245-2003</t>
  </si>
  <si>
    <t>160х160х6,0 ГОСТ 30245-2003</t>
  </si>
  <si>
    <t>180х180х6,0 ГОСТ 30245-2003</t>
  </si>
  <si>
    <t>160х160х5,0 ГОСТ 30245-2003</t>
  </si>
  <si>
    <t>50х25х2,0 ГОСТ 8645-68</t>
  </si>
  <si>
    <t>40х20х2,0 ГОСТ 8645-68</t>
  </si>
  <si>
    <t>Дн 219х6          ГОСТ 8732-78</t>
  </si>
  <si>
    <t>Дн 273х8         ГОСТ 8732-78</t>
  </si>
  <si>
    <t>Дн 325х8         ГОСТ 8732-78</t>
  </si>
  <si>
    <t>Пиломатериал</t>
  </si>
  <si>
    <t>Доска обрезная 25х100х4000</t>
  </si>
  <si>
    <t>Доска обрезная 25х120х4000</t>
  </si>
  <si>
    <t>Доска обрезная 25х105х4000</t>
  </si>
  <si>
    <t>Брус 100х100х4000</t>
  </si>
  <si>
    <t>Доска обрезная 40х150х4000</t>
  </si>
  <si>
    <t>Доска обрезная 50х100х4000</t>
  </si>
  <si>
    <t>Доска обрезная 53х155х4000</t>
  </si>
  <si>
    <t>цена за куб.м.</t>
  </si>
  <si>
    <t>цена за штуку</t>
  </si>
  <si>
    <t>объем шт.,   куб.м.</t>
  </si>
  <si>
    <t>Доска обрезная 33х130х4000</t>
  </si>
  <si>
    <t>Доска обрезная 25х130х4000</t>
  </si>
  <si>
    <t>Доска обрезная 40х120х4000</t>
  </si>
  <si>
    <t>Доска обрезная 40х155х4000</t>
  </si>
  <si>
    <t>Доска обрезная 52х155х4000</t>
  </si>
  <si>
    <t>Брус 150х150х4000</t>
  </si>
  <si>
    <t>Лист оцинкованный  0,8 мм</t>
  </si>
  <si>
    <t>Дн 108х3,5  ГОСТ 10705-80</t>
  </si>
  <si>
    <t>7,8 (6м-75,06)</t>
  </si>
  <si>
    <t>Уголок 32х32х4       ГОСТ 8509-93</t>
  </si>
  <si>
    <t>Уголок 45х45х4       ГОСТ 8509-93</t>
  </si>
  <si>
    <t>Уголок 63х63х5       ГОСТ 8509-93</t>
  </si>
  <si>
    <t>Уголок 70х70х6       ГОСТ 8509-93</t>
  </si>
  <si>
    <t>Уголок 80х80х6       ГОСТ 8509-93</t>
  </si>
  <si>
    <t>Уголок 90х90х8       ГОСТ 8509-93</t>
  </si>
  <si>
    <t>Уголок 100х100х8   ГОСТ 8509-93</t>
  </si>
  <si>
    <t>Уголок 90х90х7       ГОСТ 8509-93</t>
  </si>
  <si>
    <t>Уголок 75х75х6       ГОСТ 8509-93</t>
  </si>
  <si>
    <t>Уголок 63х63х6       ГОСТ 8509-93</t>
  </si>
  <si>
    <t>Уголок 50х50х5       ГОСТ 8509-93</t>
  </si>
  <si>
    <t>Уголок 40х40х4       ГОСТ 8509-93</t>
  </si>
  <si>
    <t>Уголок 35х35х4       ГОСТ 8509-93</t>
  </si>
  <si>
    <t>Уголок 100х100х7   ГОСТ 8509-93</t>
  </si>
  <si>
    <t>Уголок 100х100х10 ГОСТ 8509-93</t>
  </si>
  <si>
    <t>Уголок 110х110х8   ГОСТ 8509-93</t>
  </si>
  <si>
    <t>Уголок 125х125х8   ГОСТ 8509-93</t>
  </si>
  <si>
    <t>Уголок 140х140х9   ГОСТ 8509-93</t>
  </si>
  <si>
    <t>Уголок 140х140х10 ГОСТ 8509-93</t>
  </si>
  <si>
    <t>Уголок 125х125х10 ГОСТ 8509-93</t>
  </si>
  <si>
    <t>Уголок 200х200х12 ГОСТ 8509-93</t>
  </si>
  <si>
    <t>Лист 3 мм         ГОСТ 8568-77</t>
  </si>
  <si>
    <t>Ду  100х4,5     ГОСТ 3262-75</t>
  </si>
  <si>
    <t>Дн 133х6          ГОСТ 8732-78</t>
  </si>
  <si>
    <t>Дн 108х4          ГОСТ 8732-78</t>
  </si>
  <si>
    <t>Дн 108х6          ГОСТ 8732-78</t>
  </si>
  <si>
    <t>Дн 159х8          ГОСТ 8732-78</t>
  </si>
  <si>
    <t>25 К2          СТО  АСЧМ 20-93</t>
  </si>
  <si>
    <t>25 Б2          СТО  АСЧМ 20-93</t>
  </si>
  <si>
    <t>Лист 36 мм        ГОСТ 14637-89</t>
  </si>
  <si>
    <t>Дн 720х8,0    ГОСТ 20295</t>
  </si>
  <si>
    <t>30 Б2          СТО  АСЧМ 20-93</t>
  </si>
  <si>
    <t>Дн  114х4,5     ГОСТ 10705-80</t>
  </si>
  <si>
    <t>30 Ш1         СТО  АСЧМ 20-93</t>
  </si>
  <si>
    <t>Дн 530х10,0    ГОСТ 10705-80</t>
  </si>
  <si>
    <t>30 К2          СТО  АСЧМ 20-93</t>
  </si>
  <si>
    <t>200х200х8,0 ГОСТ 30245-2003</t>
  </si>
  <si>
    <t>140х140х4,0 ГОСТ 30245-2003</t>
  </si>
  <si>
    <t>30х30х1,5 ГОСТ 8639-82</t>
  </si>
  <si>
    <t>2КП</t>
  </si>
  <si>
    <t>80р</t>
  </si>
  <si>
    <t>профлист</t>
  </si>
  <si>
    <t>30-35</t>
  </si>
  <si>
    <t>40-55</t>
  </si>
  <si>
    <t>60х60х3,0 ГОСТ 8639-82</t>
  </si>
  <si>
    <t>Дн 325х8,0    ГОСТ 10705-80</t>
  </si>
  <si>
    <t>Уголок 75х75х8       ГОСТ 8509-93</t>
  </si>
  <si>
    <t>20 К2          СТО  АСЧМ 20-93</t>
  </si>
  <si>
    <t>1000х2500</t>
  </si>
  <si>
    <t>40х20х1,5 ГОСТ 8645-68</t>
  </si>
  <si>
    <t>1080х4000</t>
  </si>
  <si>
    <t>11,7(6,2м-4)</t>
  </si>
  <si>
    <t>10                ГОСТ 8239-89</t>
  </si>
  <si>
    <t>16                ГОСТ 8239-89</t>
  </si>
  <si>
    <t xml:space="preserve">Круг 40 мм           ГОСТ 2590-88  </t>
  </si>
  <si>
    <t>12 Б1           ГОСТ 26020-93</t>
  </si>
  <si>
    <t>30х30х2,0 ГОСТ 8639-82</t>
  </si>
  <si>
    <t>1250х6000</t>
  </si>
  <si>
    <t>40х40х3,0 ГОСТ 8639-82</t>
  </si>
  <si>
    <t>100х100х5,0 ГОСТ 8639-82</t>
  </si>
  <si>
    <t>Лист ПВ 406     ТУ 36.26.11-5-89</t>
  </si>
  <si>
    <t>Листовой прокат горячекатанный с чечевичным и ромбическим рифлением / ГОСТ 8568-77</t>
  </si>
  <si>
    <t>Лист ПВ 408    ТУ 36.26.11-5-89</t>
  </si>
  <si>
    <t>Лист ПВ 508  ТУ 36.26.11-5-89</t>
  </si>
  <si>
    <t xml:space="preserve">Балка  ст3 СТО  АСЧМ 20-93 </t>
  </si>
  <si>
    <t xml:space="preserve">ст3 </t>
  </si>
  <si>
    <t>180х180х8,0 ГОСТ 30245-2003</t>
  </si>
  <si>
    <t>12(6м-63,5)</t>
  </si>
  <si>
    <t>12(11,7м-196</t>
  </si>
  <si>
    <t>12 (9м-167,22)</t>
  </si>
  <si>
    <r>
      <t xml:space="preserve">Швеллер х/гн </t>
    </r>
    <r>
      <rPr>
        <b/>
        <sz val="9"/>
        <rFont val="Arial"/>
        <family val="2"/>
        <charset val="204"/>
      </rPr>
      <t>120*80*5</t>
    </r>
    <r>
      <rPr>
        <sz val="9"/>
        <rFont val="Arial"/>
        <family val="2"/>
        <charset val="204"/>
      </rPr>
      <t xml:space="preserve"> ГОСТ 8278</t>
    </r>
  </si>
  <si>
    <t>120х80х4,0 ГОСТ 8632-82</t>
  </si>
  <si>
    <t>Балка  /  ГОСТ 8239-89      ГОСТ Р 57837-2017      СТО  АСЧМ 20-93</t>
  </si>
  <si>
    <t>160х120х6,0 ГОСТ 30245-2003</t>
  </si>
  <si>
    <t>180х180х5,0 ГОСТ 30245-2003</t>
  </si>
  <si>
    <t xml:space="preserve">Круг 50 мм           ГОСТ 2590-88  </t>
  </si>
  <si>
    <t>Швеллер 40            ГОСТ 8240-97</t>
  </si>
  <si>
    <t>Шестигранник 65   ГОСТ 2879-88</t>
  </si>
  <si>
    <t>Шестигранник 12   ГОСТ 2879-88</t>
  </si>
  <si>
    <t>20 Б1          ГОСТ Р 57837-2017</t>
  </si>
  <si>
    <t>20 К1          ГОСТ Р 57837-2017</t>
  </si>
  <si>
    <t>20 К2          ГОСТ Р 57837-2017</t>
  </si>
  <si>
    <t>20 Ш1         ГОСТ Р 57837-2017</t>
  </si>
  <si>
    <t>25 Б1          ГОСТ Р 57837-2017</t>
  </si>
  <si>
    <t>25 Б2          ГОСТ Р 57837-2017</t>
  </si>
  <si>
    <t>25 К1          ГОСТ Р 57837-2017</t>
  </si>
  <si>
    <t>25 К2          ГОСТ Р 57837-2017</t>
  </si>
  <si>
    <t>25 Ш1         ГОСТ Р 57837-2017</t>
  </si>
  <si>
    <t>30 Б1          ГОСТ Р 57837-2017</t>
  </si>
  <si>
    <t>30 Б2          ГОСТ Р 57837-2017</t>
  </si>
  <si>
    <t>30 Ш1          ГОСТ Р 57837-2017</t>
  </si>
  <si>
    <t>30 К1          ГОСТ Р 57837-2017</t>
  </si>
  <si>
    <t>30 Ш2          ГОСТ Р 57837-2017</t>
  </si>
  <si>
    <t>30 К2          ГОСТ Р 57837-2017</t>
  </si>
  <si>
    <t>35 Б1          ГОСТ Р 57837-2017</t>
  </si>
  <si>
    <t>35 Ш2          ГОСТ Р 57837-2017</t>
  </si>
  <si>
    <t>40 Б1          ГОСТ Р 57837-2017</t>
  </si>
  <si>
    <t>40 К1          ГОСТ Р 57837-2017</t>
  </si>
  <si>
    <t>45 Ш1         ГОСТ Р 57837-2017</t>
  </si>
  <si>
    <t>50 Ш1         ГОСТ Р 57837-2017</t>
  </si>
  <si>
    <t>60 Б1          ГОСТ Р 57837-2017</t>
  </si>
  <si>
    <t>35 Ш1         ГОСТ Р 57837-2017</t>
  </si>
  <si>
    <t>40 Ш1         ГОСТ Р 57837-2017</t>
  </si>
  <si>
    <t>45 Б1          ГОСТ Р 57837-2017</t>
  </si>
  <si>
    <t>50 Б1          ГОСТ Р 57837-2017</t>
  </si>
  <si>
    <t>55 Б1          ГОСТ Р 57837-2017</t>
  </si>
  <si>
    <t>35 К1          ГОСТ Р 57837-2017</t>
  </si>
  <si>
    <t>60х60х4,0 ГОСТ 8639-82</t>
  </si>
  <si>
    <t>80х80х5,0 ГОСТ 8639-82</t>
  </si>
  <si>
    <t>120х120х6,0 ГОСТ 8645-68</t>
  </si>
  <si>
    <t>60х60х5,0 ГОСТ 8639-82</t>
  </si>
  <si>
    <t>250х250х6,0 ГОСТ 30245-2003</t>
  </si>
  <si>
    <t>35 Б2         ГОСТ Р 57837-2017</t>
  </si>
  <si>
    <t>P-001</t>
  </si>
  <si>
    <t>P-002</t>
  </si>
  <si>
    <t>P-003</t>
  </si>
  <si>
    <t>P-004</t>
  </si>
  <si>
    <t>P-005</t>
  </si>
  <si>
    <t>P-006</t>
  </si>
  <si>
    <t>P-007</t>
  </si>
  <si>
    <t>P-008</t>
  </si>
  <si>
    <t>P-009</t>
  </si>
  <si>
    <t>P-010</t>
  </si>
  <si>
    <t>P-011</t>
  </si>
  <si>
    <t>P-012</t>
  </si>
  <si>
    <t>P-013</t>
  </si>
  <si>
    <t>P-014</t>
  </si>
  <si>
    <t>P-015</t>
  </si>
  <si>
    <t>P-016</t>
  </si>
  <si>
    <t>P-017</t>
  </si>
  <si>
    <t>P-018</t>
  </si>
  <si>
    <t>P-019</t>
  </si>
  <si>
    <t>P-020</t>
  </si>
  <si>
    <t>P-021</t>
  </si>
  <si>
    <t>P-022</t>
  </si>
  <si>
    <t>P-023</t>
  </si>
  <si>
    <t>P-024</t>
  </si>
  <si>
    <t>P-025</t>
  </si>
  <si>
    <t>P-026</t>
  </si>
  <si>
    <t>100х100х3,0 ГОСТ 8639-82</t>
  </si>
  <si>
    <t>Лист ПВ 406    ТУ 36.26.11-5-89</t>
  </si>
  <si>
    <t>1000х2800</t>
  </si>
  <si>
    <t>50 Б2          ГОСТ Р 57837-2017</t>
  </si>
  <si>
    <t>40 Б2          ГОСТ Р 57837-2017</t>
  </si>
  <si>
    <t>18 Б1          ГОСТ Р 57837-2017</t>
  </si>
  <si>
    <t>45 Б2          ГОСТ Р 57837-2017</t>
  </si>
  <si>
    <t>40 Ш2         ГОСТ Р 57837-2017</t>
  </si>
  <si>
    <t>Дн 76х5            ГОСТ 8732-78</t>
  </si>
  <si>
    <t>н/д</t>
  </si>
  <si>
    <t>ул. Узловая, 12 (металлобаза)                Уссурийский б-р, 24 (офис)      тел. 41-35-00                            http://findom.pro</t>
  </si>
  <si>
    <t>тел.(4212) 41-35-00</t>
  </si>
  <si>
    <t>ул. Узловая, 12 (металлобаза)</t>
  </si>
  <si>
    <t>ООО "ФД Финанс"</t>
  </si>
  <si>
    <t>12(9м-35,0)</t>
  </si>
  <si>
    <t>35 К2          ГОСТ Р 57837-2017</t>
  </si>
  <si>
    <t>160р/400р</t>
  </si>
  <si>
    <t>20р/30р</t>
  </si>
  <si>
    <t>200р/600р</t>
  </si>
  <si>
    <t>30р/40р</t>
  </si>
  <si>
    <t>240р/900р</t>
  </si>
  <si>
    <t>40р/60р</t>
  </si>
  <si>
    <t>400р/1500р</t>
  </si>
  <si>
    <t>20р/80р</t>
  </si>
  <si>
    <t>40р/100р</t>
  </si>
  <si>
    <t>30р/100р</t>
  </si>
  <si>
    <t>50р/150р</t>
  </si>
  <si>
    <t>70р/200р</t>
  </si>
  <si>
    <t>60р/200р</t>
  </si>
  <si>
    <t>40р/200р</t>
  </si>
  <si>
    <t>60р/250р</t>
  </si>
  <si>
    <t>70р/300р</t>
  </si>
  <si>
    <t>50р/250р</t>
  </si>
  <si>
    <t>110р/350р</t>
  </si>
  <si>
    <t>с 10.06.21</t>
  </si>
  <si>
    <t xml:space="preserve">Стоимость доставки  2000 рублей/час.  </t>
  </si>
  <si>
    <t>12(9м-25)</t>
  </si>
  <si>
    <t>11,7(6,4м-6)</t>
  </si>
  <si>
    <t>3-4</t>
  </si>
  <si>
    <t>1000х2900-3000</t>
  </si>
  <si>
    <t>NM500</t>
  </si>
  <si>
    <t>Magsrtong450</t>
  </si>
  <si>
    <t xml:space="preserve">Лист 15 мм Magstrong 450 </t>
  </si>
  <si>
    <t>Лист 10 мм NM500 износостойкий</t>
  </si>
  <si>
    <t>Лист 20 мм NM500 износостойкий</t>
  </si>
  <si>
    <t>Лист износостойкий NM500 (аналог Hardox)</t>
  </si>
  <si>
    <t>Лист 12 мм NM500 износостойкий</t>
  </si>
  <si>
    <t>Лист 40 мм NM500 износостойкий</t>
  </si>
  <si>
    <t>Лист 16 мм NM500 износостойкий</t>
  </si>
  <si>
    <t>Hardox 450</t>
  </si>
  <si>
    <t>Лист 10 мм Hardox 450 износостойкий</t>
  </si>
  <si>
    <t>Лист 12 мм Hardox 450 износостойкий</t>
  </si>
  <si>
    <t>Лист 16 мм Hardox 450 износостойкий</t>
  </si>
  <si>
    <t>Лист 20 мм Hardox 450 износостойкий</t>
  </si>
  <si>
    <t>Лист 25 мм Hardox 450 износостойкий</t>
  </si>
  <si>
    <t>Лист 30 мм Hardox 450 износостойкий</t>
  </si>
  <si>
    <t>Лист 40 мм Hardox 450 износостойкий</t>
  </si>
  <si>
    <t>Лист 50 мм Hardox 450 износостойкий</t>
  </si>
  <si>
    <t>Лист 50 мм NM500 износостойкий</t>
  </si>
  <si>
    <t>Лист 25 мм NM500 износостойкий</t>
  </si>
  <si>
    <t>Лист 30 мм NM500 износостойкий</t>
  </si>
  <si>
    <t>Отправить заявку: prokat@findom.pro</t>
  </si>
</sst>
</file>

<file path=xl/styles.xml><?xml version="1.0" encoding="utf-8"?>
<styleSheet xmlns="http://schemas.openxmlformats.org/spreadsheetml/2006/main">
  <numFmts count="8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00_р_._-;\-* #,##0.0000_р_._-;_-* &quot;-&quot;??_р_._-;_-@_-"/>
    <numFmt numFmtId="168" formatCode="#,##0.00&quot;р.&quot;"/>
    <numFmt numFmtId="169" formatCode="0.0"/>
    <numFmt numFmtId="170" formatCode="0.00000"/>
    <numFmt numFmtId="171" formatCode="0.0000000"/>
  </numFmts>
  <fonts count="32">
    <font>
      <sz val="10"/>
      <name val="Arial Cyr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20"/>
      <name val="Arial Black"/>
      <family val="2"/>
    </font>
    <font>
      <sz val="12"/>
      <name val="Arial Black"/>
      <family val="2"/>
    </font>
    <font>
      <sz val="18"/>
      <name val="Arial Black"/>
      <family val="2"/>
    </font>
    <font>
      <sz val="9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63"/>
      <name val="Arial"/>
      <family val="2"/>
      <charset val="204"/>
    </font>
    <font>
      <b/>
      <sz val="9"/>
      <name val="Arial Cyr"/>
      <charset val="204"/>
    </font>
    <font>
      <b/>
      <sz val="14"/>
      <name val="Pragmatica"/>
      <family val="2"/>
    </font>
    <font>
      <b/>
      <sz val="10"/>
      <name val="Pragmatica"/>
      <family val="2"/>
    </font>
    <font>
      <b/>
      <sz val="11"/>
      <name val="PragmaticaC"/>
      <family val="5"/>
      <charset val="206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name val="Arial Cyr"/>
      <charset val="204"/>
    </font>
    <font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name val="Arial"/>
      <family val="2"/>
      <charset val="204"/>
    </font>
    <font>
      <sz val="9"/>
      <name val="Arial Cyr"/>
      <family val="2"/>
      <charset val="204"/>
    </font>
    <font>
      <sz val="9"/>
      <name val="Arial Black"/>
      <family val="2"/>
    </font>
    <font>
      <u/>
      <sz val="11.5"/>
      <color theme="10"/>
      <name val="Arial Cyr"/>
      <charset val="204"/>
    </font>
    <font>
      <b/>
      <u/>
      <sz val="9"/>
      <color theme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8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justify"/>
    </xf>
    <xf numFmtId="14" fontId="9" fillId="0" borderId="0" xfId="0" applyNumberFormat="1" applyFont="1" applyFill="1" applyBorder="1" applyAlignment="1">
      <alignment horizontal="right" vertical="center"/>
    </xf>
    <xf numFmtId="14" fontId="9" fillId="0" borderId="0" xfId="0" applyNumberFormat="1" applyFont="1" applyFill="1" applyBorder="1" applyAlignment="1">
      <alignment horizontal="left"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vertical="center"/>
    </xf>
    <xf numFmtId="168" fontId="8" fillId="0" borderId="0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8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169" fontId="8" fillId="0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/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67" fontId="2" fillId="0" borderId="0" xfId="1" applyNumberFormat="1" applyFont="1" applyFill="1" applyBorder="1"/>
    <xf numFmtId="2" fontId="8" fillId="0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68" fontId="8" fillId="0" borderId="11" xfId="0" applyNumberFormat="1" applyFont="1" applyFill="1" applyBorder="1" applyAlignment="1">
      <alignment horizontal="center" vertical="center"/>
    </xf>
    <xf numFmtId="168" fontId="8" fillId="0" borderId="5" xfId="0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" fillId="0" borderId="0" xfId="0" applyNumberFormat="1" applyFont="1" applyFill="1" applyBorder="1"/>
    <xf numFmtId="49" fontId="22" fillId="0" borderId="0" xfId="0" applyNumberFormat="1" applyFont="1" applyFill="1" applyBorder="1"/>
    <xf numFmtId="0" fontId="22" fillId="0" borderId="2" xfId="0" applyFont="1" applyFill="1" applyBorder="1"/>
    <xf numFmtId="0" fontId="2" fillId="0" borderId="2" xfId="0" applyFont="1" applyFill="1" applyBorder="1"/>
    <xf numFmtId="49" fontId="2" fillId="0" borderId="2" xfId="0" applyNumberFormat="1" applyFont="1" applyFill="1" applyBorder="1"/>
    <xf numFmtId="49" fontId="22" fillId="0" borderId="2" xfId="0" applyNumberFormat="1" applyFont="1" applyFill="1" applyBorder="1"/>
    <xf numFmtId="171" fontId="8" fillId="0" borderId="7" xfId="0" applyNumberFormat="1" applyFont="1" applyFill="1" applyBorder="1" applyAlignment="1">
      <alignment horizontal="center" vertical="center"/>
    </xf>
    <xf numFmtId="170" fontId="8" fillId="0" borderId="2" xfId="0" applyNumberFormat="1" applyFont="1" applyFill="1" applyBorder="1" applyAlignment="1">
      <alignment horizontal="center" vertical="center"/>
    </xf>
    <xf numFmtId="169" fontId="23" fillId="0" borderId="0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8" fontId="7" fillId="0" borderId="0" xfId="0" applyNumberFormat="1" applyFont="1" applyFill="1" applyBorder="1"/>
    <xf numFmtId="0" fontId="27" fillId="0" borderId="1" xfId="0" applyFont="1" applyFill="1" applyBorder="1" applyAlignment="1">
      <alignment horizontal="center" vertical="center"/>
    </xf>
    <xf numFmtId="0" fontId="28" fillId="0" borderId="0" xfId="0" applyFont="1" applyFill="1" applyBorder="1"/>
    <xf numFmtId="0" fontId="29" fillId="0" borderId="0" xfId="0" applyFont="1" applyFill="1" applyBorder="1"/>
    <xf numFmtId="165" fontId="8" fillId="0" borderId="0" xfId="0" applyNumberFormat="1" applyFont="1" applyFill="1" applyBorder="1"/>
    <xf numFmtId="4" fontId="8" fillId="0" borderId="0" xfId="0" applyNumberFormat="1" applyFont="1" applyFill="1" applyBorder="1"/>
    <xf numFmtId="0" fontId="31" fillId="0" borderId="0" xfId="2" applyFont="1" applyFill="1" applyBorder="1" applyAlignment="1" applyProtection="1">
      <alignment wrapText="1"/>
    </xf>
    <xf numFmtId="0" fontId="9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/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27070</xdr:rowOff>
    </xdr:from>
    <xdr:to>
      <xdr:col>2</xdr:col>
      <xdr:colOff>266700</xdr:colOff>
      <xdr:row>4</xdr:row>
      <xdr:rowOff>839704</xdr:rowOff>
    </xdr:to>
    <xdr:pic>
      <xdr:nvPicPr>
        <xdr:cNvPr id="6258" name="Picture 26">
          <a:extLst>
            <a:ext uri="{FF2B5EF4-FFF2-40B4-BE49-F238E27FC236}">
              <a16:creationId xmlns="" xmlns:a16="http://schemas.microsoft.com/office/drawing/2014/main" id="{00000000-0008-0000-0000-0000721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5725" y="27070"/>
          <a:ext cx="2152650" cy="118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4</xdr:row>
      <xdr:rowOff>866775</xdr:rowOff>
    </xdr:to>
    <xdr:pic>
      <xdr:nvPicPr>
        <xdr:cNvPr id="5516" name="Picture 26">
          <a:extLst>
            <a:ext uri="{FF2B5EF4-FFF2-40B4-BE49-F238E27FC236}">
              <a16:creationId xmlns="" xmlns:a16="http://schemas.microsoft.com/office/drawing/2014/main" id="{00000000-0008-0000-0100-00008C15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lum contrast="4000"/>
        </a:blip>
        <a:srcRect t="2087"/>
        <a:stretch>
          <a:fillRect/>
        </a:stretch>
      </xdr:blipFill>
      <xdr:spPr bwMode="auto">
        <a:xfrm>
          <a:off x="0" y="0"/>
          <a:ext cx="14001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2</xdr:row>
      <xdr:rowOff>76200</xdr:rowOff>
    </xdr:from>
    <xdr:to>
      <xdr:col>6</xdr:col>
      <xdr:colOff>1000125</xdr:colOff>
      <xdr:row>4</xdr:row>
      <xdr:rowOff>885825</xdr:rowOff>
    </xdr:to>
    <xdr:pic>
      <xdr:nvPicPr>
        <xdr:cNvPr id="5517" name="Picture 30">
          <a:extLst>
            <a:ext uri="{FF2B5EF4-FFF2-40B4-BE49-F238E27FC236}">
              <a16:creationId xmlns="" xmlns:a16="http://schemas.microsoft.com/office/drawing/2014/main" id="{00000000-0008-0000-0100-00008D15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lum bright="6000" contrast="6000"/>
        </a:blip>
        <a:srcRect/>
        <a:stretch>
          <a:fillRect/>
        </a:stretch>
      </xdr:blipFill>
      <xdr:spPr bwMode="auto">
        <a:xfrm>
          <a:off x="4743450" y="76200"/>
          <a:ext cx="11811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kat@findom.pr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3"/>
  <sheetViews>
    <sheetView tabSelected="1" view="pageBreakPreview" topLeftCell="A3" zoomScale="115" zoomScaleNormal="100" zoomScaleSheetLayoutView="115" workbookViewId="0">
      <pane ySplit="6" topLeftCell="A242" activePane="bottomLeft" state="frozen"/>
      <selection activeCell="A3" sqref="A3"/>
      <selection pane="bottomLeft" activeCell="M337" sqref="M337"/>
    </sheetView>
  </sheetViews>
  <sheetFormatPr defaultColWidth="8.85546875" defaultRowHeight="14.65" customHeight="1"/>
  <cols>
    <col min="1" max="1" width="0.85546875" style="1" customWidth="1"/>
    <col min="2" max="2" width="28.7109375" style="1" customWidth="1"/>
    <col min="3" max="3" width="9.5703125" style="1" customWidth="1"/>
    <col min="4" max="4" width="12.7109375" style="1" customWidth="1"/>
    <col min="5" max="5" width="9.42578125" style="1" customWidth="1"/>
    <col min="6" max="6" width="14" style="1" bestFit="1" customWidth="1"/>
    <col min="7" max="7" width="12.42578125" style="1" customWidth="1"/>
    <col min="8" max="8" width="13.5703125" style="1" customWidth="1"/>
    <col min="9" max="9" width="15.28515625" style="1" customWidth="1"/>
    <col min="10" max="10" width="0.42578125" style="1" customWidth="1"/>
    <col min="11" max="11" width="10.85546875" style="83" bestFit="1" customWidth="1"/>
    <col min="12" max="12" width="10.85546875" style="91" bestFit="1" customWidth="1"/>
    <col min="13" max="13" width="11.85546875" style="1" bestFit="1" customWidth="1"/>
    <col min="14" max="16384" width="8.85546875" style="1"/>
  </cols>
  <sheetData>
    <row r="1" spans="2:13" ht="14.45" hidden="1" customHeight="1"/>
    <row r="2" spans="2:13" ht="14.45" hidden="1" customHeight="1"/>
    <row r="3" spans="2:13" ht="17.25" customHeight="1">
      <c r="B3" s="16"/>
      <c r="C3" s="17"/>
      <c r="D3" s="97" t="s">
        <v>557</v>
      </c>
      <c r="E3" s="98"/>
      <c r="F3" s="98"/>
      <c r="G3" s="98"/>
    </row>
    <row r="4" spans="2:13" ht="12" customHeight="1">
      <c r="B4" s="18"/>
      <c r="C4" s="18"/>
      <c r="D4" s="19" t="s">
        <v>234</v>
      </c>
      <c r="E4" s="20"/>
    </row>
    <row r="5" spans="2:13" s="2" customFormat="1" ht="69" customHeight="1">
      <c r="D5" s="99" t="s">
        <v>554</v>
      </c>
      <c r="E5" s="100"/>
      <c r="F5" s="100"/>
      <c r="H5" s="95"/>
      <c r="I5" s="95" t="s">
        <v>605</v>
      </c>
      <c r="K5" s="84"/>
      <c r="L5" s="92"/>
    </row>
    <row r="6" spans="2:13" s="3" customFormat="1" ht="11.85" customHeight="1">
      <c r="B6" s="22" t="s">
        <v>557</v>
      </c>
      <c r="C6" s="21"/>
      <c r="D6" s="96" t="s">
        <v>38</v>
      </c>
      <c r="E6" s="96"/>
      <c r="F6" s="21"/>
      <c r="H6" s="23" t="s">
        <v>50</v>
      </c>
      <c r="I6" s="24">
        <v>45406</v>
      </c>
      <c r="K6" s="85">
        <f>(MAX(K7:K469))</f>
        <v>447</v>
      </c>
      <c r="L6" s="33"/>
    </row>
    <row r="7" spans="2:13" s="4" customFormat="1" ht="10.7" customHeight="1">
      <c r="B7" s="25" t="s">
        <v>0</v>
      </c>
      <c r="C7" s="26" t="s">
        <v>1</v>
      </c>
      <c r="D7" s="26" t="s">
        <v>34</v>
      </c>
      <c r="E7" s="26" t="s">
        <v>2</v>
      </c>
      <c r="F7" s="26" t="s">
        <v>3</v>
      </c>
      <c r="G7" s="26" t="s">
        <v>329</v>
      </c>
      <c r="H7" s="26" t="s">
        <v>329</v>
      </c>
      <c r="I7" s="26" t="s">
        <v>329</v>
      </c>
      <c r="K7" s="86">
        <v>1</v>
      </c>
      <c r="L7" s="33"/>
    </row>
    <row r="8" spans="2:13" s="4" customFormat="1" ht="10.7" customHeight="1">
      <c r="B8" s="27"/>
      <c r="C8" s="28" t="s">
        <v>4</v>
      </c>
      <c r="D8" s="27"/>
      <c r="E8" s="28" t="s">
        <v>5</v>
      </c>
      <c r="F8" s="28" t="s">
        <v>6</v>
      </c>
      <c r="G8" s="28" t="s">
        <v>330</v>
      </c>
      <c r="H8" s="28" t="s">
        <v>331</v>
      </c>
      <c r="I8" s="28" t="s">
        <v>332</v>
      </c>
      <c r="K8" s="86">
        <v>2</v>
      </c>
      <c r="L8" s="33"/>
    </row>
    <row r="9" spans="2:13" s="4" customFormat="1" ht="10.7" customHeight="1">
      <c r="B9" s="5" t="s">
        <v>128</v>
      </c>
      <c r="C9" s="5"/>
      <c r="D9" s="5"/>
      <c r="E9" s="5"/>
      <c r="F9" s="29"/>
      <c r="G9" s="5"/>
      <c r="H9" s="5"/>
      <c r="I9" s="5"/>
      <c r="K9" s="86" t="s">
        <v>518</v>
      </c>
      <c r="L9" s="33"/>
    </row>
    <row r="10" spans="2:13" s="4" customFormat="1" ht="10.7" customHeight="1">
      <c r="B10" s="6" t="s">
        <v>104</v>
      </c>
      <c r="C10" s="66" t="s">
        <v>7</v>
      </c>
      <c r="D10" s="66">
        <v>5.8</v>
      </c>
      <c r="E10" s="66">
        <v>1.5</v>
      </c>
      <c r="F10" s="67">
        <f t="shared" ref="F10:F15" si="0">G10*E10/1000</f>
        <v>133.35</v>
      </c>
      <c r="G10" s="15">
        <v>88900</v>
      </c>
      <c r="H10" s="15">
        <f t="shared" ref="H10:I27" si="1">G10-500</f>
        <v>88400</v>
      </c>
      <c r="I10" s="15">
        <f>H10-500</f>
        <v>87900</v>
      </c>
      <c r="K10" s="86">
        <v>4</v>
      </c>
      <c r="L10" s="94"/>
      <c r="M10" s="89"/>
    </row>
    <row r="11" spans="2:13" s="4" customFormat="1" ht="10.7" customHeight="1">
      <c r="B11" s="6" t="s">
        <v>103</v>
      </c>
      <c r="C11" s="66" t="s">
        <v>7</v>
      </c>
      <c r="D11" s="66" t="s">
        <v>8</v>
      </c>
      <c r="E11" s="66">
        <v>1400</v>
      </c>
      <c r="F11" s="67">
        <f t="shared" si="0"/>
        <v>109060</v>
      </c>
      <c r="G11" s="15">
        <v>77900</v>
      </c>
      <c r="H11" s="15">
        <f t="shared" si="1"/>
        <v>77400</v>
      </c>
      <c r="I11" s="15">
        <f t="shared" si="1"/>
        <v>76900</v>
      </c>
      <c r="K11" s="86">
        <v>5</v>
      </c>
      <c r="L11" s="94"/>
      <c r="M11" s="89"/>
    </row>
    <row r="12" spans="2:13" s="4" customFormat="1" ht="10.7" customHeight="1">
      <c r="B12" s="6" t="s">
        <v>102</v>
      </c>
      <c r="C12" s="66" t="s">
        <v>7</v>
      </c>
      <c r="D12" s="66">
        <v>6</v>
      </c>
      <c r="E12" s="66">
        <v>2.6</v>
      </c>
      <c r="F12" s="68">
        <f t="shared" si="0"/>
        <v>231.14</v>
      </c>
      <c r="G12" s="15">
        <v>88900</v>
      </c>
      <c r="H12" s="15">
        <f t="shared" si="1"/>
        <v>88400</v>
      </c>
      <c r="I12" s="15">
        <f t="shared" si="1"/>
        <v>87900</v>
      </c>
      <c r="K12" s="86">
        <v>6</v>
      </c>
      <c r="L12" s="94"/>
      <c r="M12" s="89"/>
    </row>
    <row r="13" spans="2:13" s="4" customFormat="1" ht="10.7" customHeight="1">
      <c r="B13" s="6" t="s">
        <v>102</v>
      </c>
      <c r="C13" s="66" t="s">
        <v>7</v>
      </c>
      <c r="D13" s="66" t="s">
        <v>8</v>
      </c>
      <c r="E13" s="66">
        <v>1400</v>
      </c>
      <c r="F13" s="67">
        <f t="shared" si="0"/>
        <v>116060</v>
      </c>
      <c r="G13" s="15">
        <v>82900</v>
      </c>
      <c r="H13" s="15">
        <f t="shared" si="1"/>
        <v>82400</v>
      </c>
      <c r="I13" s="15">
        <f t="shared" si="1"/>
        <v>81900</v>
      </c>
      <c r="K13" s="86">
        <v>7</v>
      </c>
      <c r="L13" s="94"/>
      <c r="M13" s="89"/>
    </row>
    <row r="14" spans="2:13" s="4" customFormat="1" ht="10.7" customHeight="1">
      <c r="B14" s="6" t="s">
        <v>101</v>
      </c>
      <c r="C14" s="66" t="s">
        <v>7</v>
      </c>
      <c r="D14" s="66" t="s">
        <v>456</v>
      </c>
      <c r="E14" s="66">
        <v>7.5</v>
      </c>
      <c r="F14" s="68">
        <f t="shared" si="0"/>
        <v>636.75</v>
      </c>
      <c r="G14" s="15">
        <v>84900</v>
      </c>
      <c r="H14" s="15">
        <f t="shared" si="1"/>
        <v>84400</v>
      </c>
      <c r="I14" s="15">
        <f t="shared" si="1"/>
        <v>83900</v>
      </c>
      <c r="K14" s="86">
        <v>8</v>
      </c>
      <c r="L14" s="94"/>
      <c r="M14" s="89"/>
    </row>
    <row r="15" spans="2:13" s="4" customFormat="1" ht="10.7" customHeight="1">
      <c r="B15" s="6" t="s">
        <v>101</v>
      </c>
      <c r="C15" s="66" t="s">
        <v>7</v>
      </c>
      <c r="D15" s="66" t="s">
        <v>8</v>
      </c>
      <c r="E15" s="66">
        <v>1400</v>
      </c>
      <c r="F15" s="67">
        <f t="shared" si="0"/>
        <v>116060</v>
      </c>
      <c r="G15" s="15">
        <v>82900</v>
      </c>
      <c r="H15" s="15">
        <f t="shared" si="1"/>
        <v>82400</v>
      </c>
      <c r="I15" s="15">
        <f t="shared" si="1"/>
        <v>81900</v>
      </c>
      <c r="K15" s="86">
        <v>9</v>
      </c>
      <c r="L15" s="94"/>
      <c r="M15" s="89"/>
    </row>
    <row r="16" spans="2:13" s="3" customFormat="1" ht="10.7" customHeight="1">
      <c r="B16" s="6" t="s">
        <v>100</v>
      </c>
      <c r="C16" s="66" t="s">
        <v>7</v>
      </c>
      <c r="D16" s="66">
        <v>11.7</v>
      </c>
      <c r="E16" s="66">
        <v>11</v>
      </c>
      <c r="F16" s="68">
        <f t="shared" ref="F16:F26" si="2">G16*E16/1000</f>
        <v>913</v>
      </c>
      <c r="G16" s="15">
        <v>83000</v>
      </c>
      <c r="H16" s="15">
        <f t="shared" si="1"/>
        <v>82500</v>
      </c>
      <c r="I16" s="15">
        <f t="shared" ref="I16:I28" si="3">H16-500</f>
        <v>82000</v>
      </c>
      <c r="K16" s="86">
        <v>11</v>
      </c>
      <c r="L16" s="94"/>
      <c r="M16" s="89"/>
    </row>
    <row r="17" spans="2:13" s="3" customFormat="1" ht="10.7" customHeight="1">
      <c r="B17" s="6" t="s">
        <v>105</v>
      </c>
      <c r="C17" s="66" t="s">
        <v>7</v>
      </c>
      <c r="D17" s="66">
        <v>11.7</v>
      </c>
      <c r="E17" s="66">
        <v>14.5</v>
      </c>
      <c r="F17" s="68">
        <f t="shared" si="2"/>
        <v>1187.55</v>
      </c>
      <c r="G17" s="15">
        <v>81900</v>
      </c>
      <c r="H17" s="15">
        <f t="shared" si="1"/>
        <v>81400</v>
      </c>
      <c r="I17" s="15">
        <f t="shared" si="3"/>
        <v>80900</v>
      </c>
      <c r="K17" s="86">
        <v>13</v>
      </c>
      <c r="L17" s="94"/>
      <c r="M17" s="89"/>
    </row>
    <row r="18" spans="2:13" s="3" customFormat="1" ht="10.7" hidden="1" customHeight="1">
      <c r="B18" s="14" t="s">
        <v>282</v>
      </c>
      <c r="C18" s="66" t="s">
        <v>217</v>
      </c>
      <c r="D18" s="66">
        <v>12</v>
      </c>
      <c r="E18" s="66">
        <v>15</v>
      </c>
      <c r="F18" s="68">
        <f>G18*E18/1000</f>
        <v>1228.5</v>
      </c>
      <c r="G18" s="15">
        <v>81900</v>
      </c>
      <c r="H18" s="15">
        <f t="shared" si="1"/>
        <v>81400</v>
      </c>
      <c r="I18" s="15">
        <f t="shared" si="3"/>
        <v>80900</v>
      </c>
      <c r="K18" s="86">
        <v>14</v>
      </c>
      <c r="L18" s="94"/>
      <c r="M18" s="89"/>
    </row>
    <row r="19" spans="2:13" s="3" customFormat="1" ht="10.7" customHeight="1">
      <c r="B19" s="6" t="s">
        <v>112</v>
      </c>
      <c r="C19" s="66" t="s">
        <v>7</v>
      </c>
      <c r="D19" s="66">
        <v>11.7</v>
      </c>
      <c r="E19" s="66">
        <v>19</v>
      </c>
      <c r="F19" s="68">
        <f t="shared" si="2"/>
        <v>1556.1</v>
      </c>
      <c r="G19" s="15">
        <v>81900</v>
      </c>
      <c r="H19" s="15">
        <f t="shared" si="1"/>
        <v>81400</v>
      </c>
      <c r="I19" s="15">
        <f t="shared" si="3"/>
        <v>80900</v>
      </c>
      <c r="K19" s="86">
        <v>15</v>
      </c>
      <c r="L19" s="94"/>
      <c r="M19" s="89"/>
    </row>
    <row r="20" spans="2:13" s="3" customFormat="1" ht="10.7" hidden="1" customHeight="1">
      <c r="B20" s="14" t="s">
        <v>283</v>
      </c>
      <c r="C20" s="66" t="s">
        <v>217</v>
      </c>
      <c r="D20" s="66">
        <v>12</v>
      </c>
      <c r="E20" s="66">
        <v>20</v>
      </c>
      <c r="F20" s="68">
        <f>G20*E20/1000</f>
        <v>1638</v>
      </c>
      <c r="G20" s="15">
        <v>81900</v>
      </c>
      <c r="H20" s="15">
        <f t="shared" si="1"/>
        <v>81400</v>
      </c>
      <c r="I20" s="15">
        <f t="shared" si="3"/>
        <v>80900</v>
      </c>
      <c r="K20" s="86">
        <v>16</v>
      </c>
      <c r="L20" s="94"/>
      <c r="M20" s="89"/>
    </row>
    <row r="21" spans="2:13" s="3" customFormat="1" ht="10.7" customHeight="1">
      <c r="B21" s="6" t="s">
        <v>106</v>
      </c>
      <c r="C21" s="66" t="s">
        <v>7</v>
      </c>
      <c r="D21" s="66">
        <v>11.7</v>
      </c>
      <c r="E21" s="66">
        <v>24.15</v>
      </c>
      <c r="F21" s="68">
        <f t="shared" si="2"/>
        <v>1977.885</v>
      </c>
      <c r="G21" s="15">
        <v>81900</v>
      </c>
      <c r="H21" s="15">
        <f t="shared" si="1"/>
        <v>81400</v>
      </c>
      <c r="I21" s="15">
        <f t="shared" si="3"/>
        <v>80900</v>
      </c>
      <c r="K21" s="86">
        <v>17</v>
      </c>
      <c r="L21" s="94"/>
      <c r="M21" s="89"/>
    </row>
    <row r="22" spans="2:13" s="3" customFormat="1" ht="10.7" customHeight="1">
      <c r="B22" s="6" t="s">
        <v>111</v>
      </c>
      <c r="C22" s="66" t="s">
        <v>7</v>
      </c>
      <c r="D22" s="66">
        <v>11.7</v>
      </c>
      <c r="E22" s="66">
        <v>29.5</v>
      </c>
      <c r="F22" s="68">
        <f t="shared" si="2"/>
        <v>2416.0500000000002</v>
      </c>
      <c r="G22" s="15">
        <v>81900</v>
      </c>
      <c r="H22" s="15">
        <f t="shared" si="1"/>
        <v>81400</v>
      </c>
      <c r="I22" s="15">
        <f t="shared" si="3"/>
        <v>80900</v>
      </c>
      <c r="K22" s="86">
        <v>18</v>
      </c>
      <c r="L22" s="94"/>
      <c r="M22" s="89"/>
    </row>
    <row r="23" spans="2:13" s="3" customFormat="1" ht="10.7" customHeight="1">
      <c r="B23" s="6" t="s">
        <v>110</v>
      </c>
      <c r="C23" s="66" t="s">
        <v>7</v>
      </c>
      <c r="D23" s="66">
        <v>11.7</v>
      </c>
      <c r="E23" s="66">
        <v>36.6</v>
      </c>
      <c r="F23" s="68">
        <f t="shared" si="2"/>
        <v>2997.54</v>
      </c>
      <c r="G23" s="15">
        <v>81900</v>
      </c>
      <c r="H23" s="15">
        <f t="shared" si="1"/>
        <v>81400</v>
      </c>
      <c r="I23" s="15">
        <f t="shared" si="3"/>
        <v>80900</v>
      </c>
      <c r="K23" s="86">
        <v>19</v>
      </c>
      <c r="L23" s="94"/>
      <c r="M23" s="89"/>
    </row>
    <row r="24" spans="2:13" s="3" customFormat="1" ht="10.7" customHeight="1">
      <c r="B24" s="6" t="s">
        <v>109</v>
      </c>
      <c r="C24" s="66" t="s">
        <v>7</v>
      </c>
      <c r="D24" s="66">
        <v>11.7</v>
      </c>
      <c r="E24" s="66">
        <v>46.5</v>
      </c>
      <c r="F24" s="68">
        <f>G24*E24/1000</f>
        <v>3808.35</v>
      </c>
      <c r="G24" s="15">
        <v>81900</v>
      </c>
      <c r="H24" s="15">
        <f t="shared" si="1"/>
        <v>81400</v>
      </c>
      <c r="I24" s="15">
        <f t="shared" si="3"/>
        <v>80900</v>
      </c>
      <c r="K24" s="86">
        <v>20</v>
      </c>
      <c r="L24" s="94"/>
      <c r="M24" s="89"/>
    </row>
    <row r="25" spans="2:13" s="3" customFormat="1" ht="10.7" customHeight="1">
      <c r="B25" s="6" t="s">
        <v>108</v>
      </c>
      <c r="C25" s="66" t="s">
        <v>7</v>
      </c>
      <c r="D25" s="66">
        <v>11.7</v>
      </c>
      <c r="E25" s="66">
        <v>56.6</v>
      </c>
      <c r="F25" s="68">
        <f>G25*E25/1000</f>
        <v>4635.54</v>
      </c>
      <c r="G25" s="15">
        <v>81900</v>
      </c>
      <c r="H25" s="15">
        <f t="shared" si="1"/>
        <v>81400</v>
      </c>
      <c r="I25" s="15">
        <f t="shared" si="3"/>
        <v>80900</v>
      </c>
      <c r="K25" s="86">
        <v>21</v>
      </c>
      <c r="L25" s="94"/>
      <c r="M25" s="89"/>
    </row>
    <row r="26" spans="2:13" s="3" customFormat="1" ht="10.7" customHeight="1">
      <c r="B26" s="6" t="s">
        <v>107</v>
      </c>
      <c r="C26" s="66" t="s">
        <v>7</v>
      </c>
      <c r="D26" s="66">
        <v>11.7</v>
      </c>
      <c r="E26" s="66">
        <v>73.900000000000006</v>
      </c>
      <c r="F26" s="68">
        <f t="shared" si="2"/>
        <v>6052.41</v>
      </c>
      <c r="G26" s="15">
        <v>81900</v>
      </c>
      <c r="H26" s="15">
        <f t="shared" si="1"/>
        <v>81400</v>
      </c>
      <c r="I26" s="15">
        <f t="shared" si="3"/>
        <v>80900</v>
      </c>
      <c r="K26" s="86">
        <v>22</v>
      </c>
      <c r="L26" s="94"/>
      <c r="M26" s="89"/>
    </row>
    <row r="27" spans="2:13" s="3" customFormat="1" ht="10.7" hidden="1" customHeight="1">
      <c r="B27" s="6" t="s">
        <v>115</v>
      </c>
      <c r="C27" s="66" t="s">
        <v>7</v>
      </c>
      <c r="D27" s="66">
        <v>11.7</v>
      </c>
      <c r="E27" s="66">
        <v>93.5</v>
      </c>
      <c r="F27" s="68">
        <f>G27*E27/1000</f>
        <v>3637.15</v>
      </c>
      <c r="G27" s="15">
        <v>38900</v>
      </c>
      <c r="H27" s="15">
        <f t="shared" si="1"/>
        <v>38400</v>
      </c>
      <c r="I27" s="15">
        <f t="shared" si="3"/>
        <v>37900</v>
      </c>
      <c r="K27" s="86">
        <v>23</v>
      </c>
      <c r="L27" s="94"/>
    </row>
    <row r="28" spans="2:13" s="3" customFormat="1" ht="10.7" hidden="1" customHeight="1">
      <c r="B28" s="6" t="s">
        <v>144</v>
      </c>
      <c r="C28" s="66" t="s">
        <v>7</v>
      </c>
      <c r="D28" s="66">
        <v>11.7</v>
      </c>
      <c r="E28" s="66">
        <v>115.5</v>
      </c>
      <c r="F28" s="68">
        <f>G28*E28/1000</f>
        <v>2806.65</v>
      </c>
      <c r="G28" s="15">
        <v>24300</v>
      </c>
      <c r="H28" s="15">
        <f>G28-1000</f>
        <v>23300</v>
      </c>
      <c r="I28" s="15">
        <f t="shared" si="3"/>
        <v>22800</v>
      </c>
      <c r="K28" s="86">
        <v>24</v>
      </c>
      <c r="L28" s="94"/>
    </row>
    <row r="29" spans="2:13" s="3" customFormat="1" ht="10.7" customHeight="1">
      <c r="B29" s="5" t="s">
        <v>477</v>
      </c>
      <c r="C29" s="9"/>
      <c r="D29" s="9"/>
      <c r="E29" s="9"/>
      <c r="F29" s="8"/>
      <c r="G29" s="30"/>
      <c r="H29" s="30"/>
      <c r="I29" s="30"/>
      <c r="K29" s="86" t="s">
        <v>519</v>
      </c>
      <c r="L29" s="33"/>
    </row>
    <row r="30" spans="2:13" s="3" customFormat="1" ht="10.7" hidden="1" customHeight="1">
      <c r="B30" s="6" t="s">
        <v>457</v>
      </c>
      <c r="C30" s="66" t="s">
        <v>13</v>
      </c>
      <c r="D30" s="66">
        <v>12</v>
      </c>
      <c r="E30" s="69">
        <v>115</v>
      </c>
      <c r="F30" s="68">
        <f t="shared" ref="F30" si="4">G30*E30/1000</f>
        <v>9188.5</v>
      </c>
      <c r="G30" s="15">
        <v>79900</v>
      </c>
      <c r="H30" s="15">
        <f t="shared" ref="H30" si="5">G30-200</f>
        <v>79700</v>
      </c>
      <c r="I30" s="15">
        <f t="shared" ref="I30" si="6">H30-500</f>
        <v>79200</v>
      </c>
      <c r="K30" s="86">
        <v>26</v>
      </c>
      <c r="L30" s="33"/>
    </row>
    <row r="31" spans="2:13" s="3" customFormat="1" ht="10.7" customHeight="1">
      <c r="B31" s="6" t="s">
        <v>460</v>
      </c>
      <c r="C31" s="66" t="s">
        <v>13</v>
      </c>
      <c r="D31" s="66">
        <v>12</v>
      </c>
      <c r="E31" s="69">
        <v>107.5</v>
      </c>
      <c r="F31" s="68">
        <f t="shared" ref="F31:F56" si="7">G31*E31/1000</f>
        <v>10696.25</v>
      </c>
      <c r="G31" s="15">
        <v>99500</v>
      </c>
      <c r="H31" s="15">
        <f t="shared" ref="H31:H76" si="8">G31-200</f>
        <v>99300</v>
      </c>
      <c r="I31" s="15">
        <f t="shared" ref="I31:I70" si="9">H31-500</f>
        <v>98800</v>
      </c>
      <c r="K31" s="86">
        <v>27</v>
      </c>
      <c r="L31" s="33"/>
    </row>
    <row r="32" spans="2:13" s="3" customFormat="1" ht="10.7" hidden="1" customHeight="1">
      <c r="B32" s="6" t="s">
        <v>304</v>
      </c>
      <c r="C32" s="66" t="s">
        <v>13</v>
      </c>
      <c r="D32" s="66">
        <v>11.7</v>
      </c>
      <c r="E32" s="69">
        <v>129</v>
      </c>
      <c r="F32" s="68">
        <f t="shared" ref="F32" si="10">G32*E32/1000</f>
        <v>12835.5</v>
      </c>
      <c r="G32" s="15">
        <v>99500</v>
      </c>
      <c r="H32" s="15">
        <f t="shared" si="8"/>
        <v>99300</v>
      </c>
      <c r="I32" s="15">
        <f t="shared" ref="I32" si="11">H32-500</f>
        <v>98800</v>
      </c>
      <c r="K32" s="86">
        <v>28</v>
      </c>
      <c r="L32" s="33"/>
    </row>
    <row r="33" spans="1:12" s="3" customFormat="1" ht="10.7" customHeight="1">
      <c r="B33" s="6" t="s">
        <v>311</v>
      </c>
      <c r="C33" s="66" t="s">
        <v>13</v>
      </c>
      <c r="D33" s="66">
        <v>12</v>
      </c>
      <c r="E33" s="69">
        <v>170</v>
      </c>
      <c r="F33" s="68">
        <f t="shared" si="7"/>
        <v>16915</v>
      </c>
      <c r="G33" s="15">
        <v>99500</v>
      </c>
      <c r="H33" s="15">
        <f t="shared" si="8"/>
        <v>99300</v>
      </c>
      <c r="I33" s="15">
        <f t="shared" si="9"/>
        <v>98800</v>
      </c>
      <c r="K33" s="86">
        <v>29</v>
      </c>
      <c r="L33" s="33"/>
    </row>
    <row r="34" spans="1:12" s="3" customFormat="1" ht="10.7" customHeight="1">
      <c r="B34" s="6" t="s">
        <v>458</v>
      </c>
      <c r="C34" s="66" t="s">
        <v>13</v>
      </c>
      <c r="D34" s="66">
        <v>12</v>
      </c>
      <c r="E34" s="69">
        <v>195.2</v>
      </c>
      <c r="F34" s="68">
        <f t="shared" si="7"/>
        <v>19422.400000000001</v>
      </c>
      <c r="G34" s="15">
        <v>99500</v>
      </c>
      <c r="H34" s="15">
        <f t="shared" si="8"/>
        <v>99300</v>
      </c>
      <c r="I34" s="15">
        <f t="shared" si="9"/>
        <v>98800</v>
      </c>
      <c r="K34" s="86">
        <v>30</v>
      </c>
      <c r="L34" s="33"/>
    </row>
    <row r="35" spans="1:12" s="3" customFormat="1" ht="10.7" customHeight="1">
      <c r="B35" s="6" t="s">
        <v>549</v>
      </c>
      <c r="C35" s="66" t="s">
        <v>13</v>
      </c>
      <c r="D35" s="66">
        <v>12</v>
      </c>
      <c r="E35" s="69">
        <v>186</v>
      </c>
      <c r="F35" s="68">
        <f t="shared" ref="F35" si="12">G35*E35/1000</f>
        <v>18507</v>
      </c>
      <c r="G35" s="15">
        <v>99500</v>
      </c>
      <c r="H35" s="15">
        <f t="shared" si="8"/>
        <v>99300</v>
      </c>
      <c r="I35" s="15">
        <f t="shared" ref="I35" si="13">H35-500</f>
        <v>98800</v>
      </c>
      <c r="K35" s="86">
        <v>31</v>
      </c>
      <c r="L35" s="33"/>
    </row>
    <row r="36" spans="1:12" s="3" customFormat="1" ht="10.7" customHeight="1">
      <c r="B36" s="6" t="s">
        <v>64</v>
      </c>
      <c r="C36" s="66" t="s">
        <v>13</v>
      </c>
      <c r="D36" s="66">
        <v>12</v>
      </c>
      <c r="E36" s="69">
        <v>227</v>
      </c>
      <c r="F36" s="68">
        <f t="shared" si="7"/>
        <v>22586.5</v>
      </c>
      <c r="G36" s="15">
        <v>99500</v>
      </c>
      <c r="H36" s="15">
        <f t="shared" si="8"/>
        <v>99300</v>
      </c>
      <c r="I36" s="15">
        <f t="shared" si="9"/>
        <v>98800</v>
      </c>
      <c r="K36" s="86">
        <v>32</v>
      </c>
      <c r="L36" s="33"/>
    </row>
    <row r="37" spans="1:12" s="3" customFormat="1" ht="10.7" hidden="1" customHeight="1">
      <c r="B37" s="6" t="s">
        <v>75</v>
      </c>
      <c r="C37" s="66" t="s">
        <v>37</v>
      </c>
      <c r="D37" s="66">
        <v>12</v>
      </c>
      <c r="E37" s="69">
        <v>254</v>
      </c>
      <c r="F37" s="68">
        <f t="shared" si="7"/>
        <v>25273</v>
      </c>
      <c r="G37" s="15">
        <v>99500</v>
      </c>
      <c r="H37" s="15">
        <f t="shared" si="8"/>
        <v>99300</v>
      </c>
      <c r="I37" s="15">
        <f t="shared" si="9"/>
        <v>98800</v>
      </c>
      <c r="K37" s="86">
        <v>33</v>
      </c>
      <c r="L37" s="33"/>
    </row>
    <row r="38" spans="1:12" s="3" customFormat="1" ht="10.7" customHeight="1">
      <c r="B38" s="6" t="s">
        <v>484</v>
      </c>
      <c r="C38" s="66" t="s">
        <v>37</v>
      </c>
      <c r="D38" s="66">
        <v>12</v>
      </c>
      <c r="E38" s="69">
        <v>262.05</v>
      </c>
      <c r="F38" s="68">
        <f t="shared" si="7"/>
        <v>26073.974999999999</v>
      </c>
      <c r="G38" s="15">
        <v>99500</v>
      </c>
      <c r="H38" s="15">
        <f t="shared" si="8"/>
        <v>99300</v>
      </c>
      <c r="I38" s="15">
        <f t="shared" si="9"/>
        <v>98800</v>
      </c>
      <c r="K38" s="86">
        <v>34</v>
      </c>
      <c r="L38" s="33"/>
    </row>
    <row r="39" spans="1:12" s="3" customFormat="1" ht="10.7" customHeight="1">
      <c r="B39" s="6" t="s">
        <v>485</v>
      </c>
      <c r="C39" s="66" t="s">
        <v>37</v>
      </c>
      <c r="D39" s="66">
        <v>12</v>
      </c>
      <c r="E39" s="69">
        <v>503.75</v>
      </c>
      <c r="F39" s="68">
        <f>G39*E39/1000</f>
        <v>50123.125</v>
      </c>
      <c r="G39" s="15">
        <v>99500</v>
      </c>
      <c r="H39" s="15">
        <f t="shared" si="8"/>
        <v>99300</v>
      </c>
      <c r="I39" s="15">
        <f t="shared" si="9"/>
        <v>98800</v>
      </c>
      <c r="K39" s="86">
        <v>35</v>
      </c>
      <c r="L39" s="33"/>
    </row>
    <row r="40" spans="1:12" s="3" customFormat="1" ht="10.7" customHeight="1">
      <c r="B40" s="6" t="s">
        <v>486</v>
      </c>
      <c r="C40" s="66" t="s">
        <v>37</v>
      </c>
      <c r="D40" s="66">
        <v>12</v>
      </c>
      <c r="E40" s="69">
        <v>599</v>
      </c>
      <c r="F40" s="68">
        <f>G40*E40/1000</f>
        <v>59600.5</v>
      </c>
      <c r="G40" s="15">
        <v>99500</v>
      </c>
      <c r="H40" s="15">
        <f t="shared" si="8"/>
        <v>99300</v>
      </c>
      <c r="I40" s="15">
        <f t="shared" ref="I40" si="14">H40-500</f>
        <v>98800</v>
      </c>
      <c r="K40" s="86">
        <v>425</v>
      </c>
      <c r="L40" s="33"/>
    </row>
    <row r="41" spans="1:12" s="3" customFormat="1" ht="10.7" customHeight="1">
      <c r="B41" s="6" t="s">
        <v>487</v>
      </c>
      <c r="C41" s="66" t="s">
        <v>37</v>
      </c>
      <c r="D41" s="66">
        <v>12</v>
      </c>
      <c r="E41" s="69">
        <v>375.23</v>
      </c>
      <c r="F41" s="68">
        <f t="shared" si="7"/>
        <v>37335.385000000002</v>
      </c>
      <c r="G41" s="15">
        <v>99500</v>
      </c>
      <c r="H41" s="15">
        <f t="shared" si="8"/>
        <v>99300</v>
      </c>
      <c r="I41" s="15">
        <f t="shared" si="9"/>
        <v>98800</v>
      </c>
      <c r="K41" s="86">
        <v>36</v>
      </c>
      <c r="L41" s="33"/>
    </row>
    <row r="42" spans="1:12" s="3" customFormat="1" ht="10.7" customHeight="1">
      <c r="A42" s="3">
        <v>19.782</v>
      </c>
      <c r="B42" s="6" t="s">
        <v>142</v>
      </c>
      <c r="C42" s="66" t="s">
        <v>46</v>
      </c>
      <c r="D42" s="66">
        <v>12</v>
      </c>
      <c r="E42" s="69">
        <v>464</v>
      </c>
      <c r="F42" s="68">
        <f t="shared" si="7"/>
        <v>64867.199999999997</v>
      </c>
      <c r="G42" s="15">
        <v>139800</v>
      </c>
      <c r="H42" s="15">
        <f t="shared" si="8"/>
        <v>139600</v>
      </c>
      <c r="I42" s="15">
        <f t="shared" si="9"/>
        <v>139100</v>
      </c>
      <c r="K42" s="86">
        <v>37</v>
      </c>
      <c r="L42" s="33"/>
    </row>
    <row r="43" spans="1:12" s="3" customFormat="1" ht="10.7" customHeight="1">
      <c r="B43" s="6" t="s">
        <v>488</v>
      </c>
      <c r="C43" s="66" t="s">
        <v>46</v>
      </c>
      <c r="D43" s="66">
        <v>12</v>
      </c>
      <c r="E43" s="69">
        <v>315</v>
      </c>
      <c r="F43" s="68">
        <f t="shared" si="7"/>
        <v>31342.5</v>
      </c>
      <c r="G43" s="15">
        <v>99500</v>
      </c>
      <c r="H43" s="15">
        <f t="shared" si="8"/>
        <v>99300</v>
      </c>
      <c r="I43" s="15">
        <f t="shared" si="9"/>
        <v>98800</v>
      </c>
      <c r="K43" s="86">
        <v>38</v>
      </c>
      <c r="L43" s="33"/>
    </row>
    <row r="44" spans="1:12" s="3" customFormat="1" ht="10.7" customHeight="1">
      <c r="B44" s="6" t="s">
        <v>489</v>
      </c>
      <c r="C44" s="66" t="s">
        <v>46</v>
      </c>
      <c r="D44" s="66">
        <v>12</v>
      </c>
      <c r="E44" s="69">
        <v>363.4</v>
      </c>
      <c r="F44" s="68">
        <f>G44*E44/1000</f>
        <v>36158.300000000003</v>
      </c>
      <c r="G44" s="15">
        <v>99500</v>
      </c>
      <c r="H44" s="15">
        <f t="shared" si="8"/>
        <v>99300</v>
      </c>
      <c r="I44" s="15">
        <f>H44-500</f>
        <v>98800</v>
      </c>
      <c r="K44" s="86">
        <v>39</v>
      </c>
      <c r="L44" s="33"/>
    </row>
    <row r="45" spans="1:12" s="3" customFormat="1" ht="10.7" customHeight="1">
      <c r="B45" s="6" t="s">
        <v>490</v>
      </c>
      <c r="C45" s="66" t="s">
        <v>46</v>
      </c>
      <c r="D45" s="66">
        <v>12</v>
      </c>
      <c r="E45" s="69">
        <v>757</v>
      </c>
      <c r="F45" s="68">
        <f t="shared" si="7"/>
        <v>75321.5</v>
      </c>
      <c r="G45" s="15">
        <v>99500</v>
      </c>
      <c r="H45" s="15">
        <f t="shared" si="8"/>
        <v>99300</v>
      </c>
      <c r="I45" s="15">
        <f t="shared" si="9"/>
        <v>98800</v>
      </c>
      <c r="K45" s="86">
        <v>40</v>
      </c>
      <c r="L45" s="33"/>
    </row>
    <row r="46" spans="1:12" s="3" customFormat="1" ht="10.7" customHeight="1">
      <c r="B46" s="6" t="s">
        <v>491</v>
      </c>
      <c r="C46" s="66" t="s">
        <v>46</v>
      </c>
      <c r="D46" s="66">
        <v>12</v>
      </c>
      <c r="E46" s="69">
        <v>881.2</v>
      </c>
      <c r="F46" s="68">
        <f>G46*E46/1000</f>
        <v>87679.4</v>
      </c>
      <c r="G46" s="15">
        <v>99500</v>
      </c>
      <c r="H46" s="15">
        <f t="shared" si="8"/>
        <v>99300</v>
      </c>
      <c r="I46" s="15">
        <f>H46-500</f>
        <v>98800</v>
      </c>
      <c r="K46" s="86">
        <v>41</v>
      </c>
      <c r="L46" s="33"/>
    </row>
    <row r="47" spans="1:12" s="3" customFormat="1" ht="10.7" customHeight="1">
      <c r="B47" s="6" t="s">
        <v>492</v>
      </c>
      <c r="C47" s="66" t="s">
        <v>46</v>
      </c>
      <c r="D47" s="66">
        <v>12</v>
      </c>
      <c r="E47" s="69">
        <v>538</v>
      </c>
      <c r="F47" s="68">
        <f t="shared" si="7"/>
        <v>53531</v>
      </c>
      <c r="G47" s="15">
        <v>99500</v>
      </c>
      <c r="H47" s="15">
        <f t="shared" si="8"/>
        <v>99300</v>
      </c>
      <c r="I47" s="15">
        <f t="shared" si="9"/>
        <v>98800</v>
      </c>
      <c r="K47" s="86">
        <v>42</v>
      </c>
      <c r="L47" s="33"/>
    </row>
    <row r="48" spans="1:12" s="3" customFormat="1" ht="10.7" customHeight="1">
      <c r="B48" s="6" t="s">
        <v>493</v>
      </c>
      <c r="C48" s="66" t="s">
        <v>37</v>
      </c>
      <c r="D48" s="66">
        <v>12</v>
      </c>
      <c r="E48" s="70">
        <v>399</v>
      </c>
      <c r="F48" s="68">
        <f t="shared" si="7"/>
        <v>39700.5</v>
      </c>
      <c r="G48" s="15">
        <v>99500</v>
      </c>
      <c r="H48" s="15">
        <f t="shared" si="8"/>
        <v>99300</v>
      </c>
      <c r="I48" s="15">
        <f t="shared" si="9"/>
        <v>98800</v>
      </c>
      <c r="K48" s="86">
        <v>43</v>
      </c>
      <c r="L48" s="33"/>
    </row>
    <row r="49" spans="1:12" s="3" customFormat="1" ht="10.7" customHeight="1">
      <c r="B49" s="6" t="s">
        <v>494</v>
      </c>
      <c r="C49" s="66" t="s">
        <v>37</v>
      </c>
      <c r="D49" s="66">
        <v>12</v>
      </c>
      <c r="E49" s="70">
        <v>448</v>
      </c>
      <c r="F49" s="68">
        <f>G49*E49/1000</f>
        <v>44576</v>
      </c>
      <c r="G49" s="15">
        <v>99500</v>
      </c>
      <c r="H49" s="15">
        <f t="shared" si="8"/>
        <v>99300</v>
      </c>
      <c r="I49" s="15">
        <f>H49-500</f>
        <v>98800</v>
      </c>
      <c r="K49" s="86">
        <v>44</v>
      </c>
      <c r="L49" s="33"/>
    </row>
    <row r="50" spans="1:12" s="3" customFormat="1" ht="10.7" customHeight="1">
      <c r="B50" s="6" t="s">
        <v>496</v>
      </c>
      <c r="C50" s="66" t="s">
        <v>37</v>
      </c>
      <c r="D50" s="66">
        <v>12</v>
      </c>
      <c r="E50" s="70">
        <v>1068.8</v>
      </c>
      <c r="F50" s="68">
        <f>G50*E50/1000</f>
        <v>106345.60000000001</v>
      </c>
      <c r="G50" s="15">
        <v>99500</v>
      </c>
      <c r="H50" s="15">
        <f t="shared" si="8"/>
        <v>99300</v>
      </c>
      <c r="I50" s="15">
        <f t="shared" si="9"/>
        <v>98800</v>
      </c>
      <c r="K50" s="86">
        <v>45</v>
      </c>
      <c r="L50" s="33"/>
    </row>
    <row r="51" spans="1:12" s="3" customFormat="1" ht="10.7" customHeight="1">
      <c r="B51" s="6" t="s">
        <v>498</v>
      </c>
      <c r="C51" s="66" t="s">
        <v>37</v>
      </c>
      <c r="D51" s="66">
        <v>12</v>
      </c>
      <c r="E51" s="70">
        <v>1128</v>
      </c>
      <c r="F51" s="68">
        <f>G51*E51/1000</f>
        <v>112236</v>
      </c>
      <c r="G51" s="15">
        <v>99500</v>
      </c>
      <c r="H51" s="15">
        <f t="shared" si="8"/>
        <v>99300</v>
      </c>
      <c r="I51" s="15">
        <f t="shared" ref="I51" si="15">H51-500</f>
        <v>98800</v>
      </c>
      <c r="K51" s="86">
        <v>46</v>
      </c>
      <c r="L51" s="33"/>
    </row>
    <row r="52" spans="1:12" s="3" customFormat="1" ht="10.7" customHeight="1">
      <c r="B52" s="6" t="s">
        <v>316</v>
      </c>
      <c r="C52" s="66" t="s">
        <v>46</v>
      </c>
      <c r="D52" s="66">
        <v>12</v>
      </c>
      <c r="E52" s="69">
        <v>615.20000000000005</v>
      </c>
      <c r="F52" s="68">
        <f>G52*E52/1000</f>
        <v>86004.96</v>
      </c>
      <c r="G52" s="15">
        <v>139800</v>
      </c>
      <c r="H52" s="15">
        <f t="shared" si="8"/>
        <v>139600</v>
      </c>
      <c r="I52" s="15">
        <f t="shared" si="9"/>
        <v>139100</v>
      </c>
      <c r="K52" s="86">
        <v>426</v>
      </c>
      <c r="L52" s="33"/>
    </row>
    <row r="53" spans="1:12" s="3" customFormat="1" ht="10.7" customHeight="1">
      <c r="B53" s="6" t="s">
        <v>495</v>
      </c>
      <c r="C53" s="66" t="s">
        <v>37</v>
      </c>
      <c r="D53" s="66">
        <v>12</v>
      </c>
      <c r="E53" s="70">
        <v>682</v>
      </c>
      <c r="F53" s="68">
        <f t="shared" si="7"/>
        <v>67859</v>
      </c>
      <c r="G53" s="15">
        <v>99500</v>
      </c>
      <c r="H53" s="15">
        <f t="shared" si="8"/>
        <v>99300</v>
      </c>
      <c r="I53" s="15">
        <f t="shared" si="9"/>
        <v>98800</v>
      </c>
      <c r="K53" s="86">
        <v>47</v>
      </c>
      <c r="L53" s="33"/>
    </row>
    <row r="54" spans="1:12" s="3" customFormat="1" ht="10.7" customHeight="1">
      <c r="B54" s="6" t="s">
        <v>497</v>
      </c>
      <c r="C54" s="66" t="s">
        <v>37</v>
      </c>
      <c r="D54" s="66">
        <v>12</v>
      </c>
      <c r="E54" s="70">
        <v>823</v>
      </c>
      <c r="F54" s="68">
        <f t="shared" ref="F54" si="16">G54*E54/1000</f>
        <v>81888.5</v>
      </c>
      <c r="G54" s="15">
        <v>99500</v>
      </c>
      <c r="H54" s="15">
        <f t="shared" si="8"/>
        <v>99300</v>
      </c>
      <c r="I54" s="15">
        <f t="shared" ref="I54" si="17">H54-500</f>
        <v>98800</v>
      </c>
      <c r="K54" s="86">
        <v>48</v>
      </c>
      <c r="L54" s="33"/>
    </row>
    <row r="55" spans="1:12" s="3" customFormat="1" ht="10.7" customHeight="1">
      <c r="B55" s="6" t="s">
        <v>499</v>
      </c>
      <c r="C55" s="66" t="s">
        <v>37</v>
      </c>
      <c r="D55" s="66">
        <v>12</v>
      </c>
      <c r="E55" s="66">
        <v>512.29999999999995</v>
      </c>
      <c r="F55" s="68">
        <f>G55*E55/1000</f>
        <v>50973.849999999991</v>
      </c>
      <c r="G55" s="15">
        <v>99500</v>
      </c>
      <c r="H55" s="15">
        <f t="shared" si="8"/>
        <v>99300</v>
      </c>
      <c r="I55" s="15">
        <f t="shared" si="9"/>
        <v>98800</v>
      </c>
      <c r="K55" s="86">
        <v>414</v>
      </c>
      <c r="L55" s="33"/>
    </row>
    <row r="56" spans="1:12" s="3" customFormat="1" ht="10.7" hidden="1" customHeight="1">
      <c r="B56" s="6" t="s">
        <v>211</v>
      </c>
      <c r="C56" s="66" t="s">
        <v>37</v>
      </c>
      <c r="D56" s="66">
        <v>12</v>
      </c>
      <c r="E56" s="66">
        <v>598</v>
      </c>
      <c r="F56" s="68">
        <f t="shared" si="7"/>
        <v>59501</v>
      </c>
      <c r="G56" s="15">
        <v>99500</v>
      </c>
      <c r="H56" s="15">
        <f t="shared" si="8"/>
        <v>99300</v>
      </c>
      <c r="I56" s="15">
        <f t="shared" si="9"/>
        <v>98800</v>
      </c>
      <c r="K56" s="86">
        <v>49</v>
      </c>
      <c r="L56" s="33"/>
    </row>
    <row r="57" spans="1:12" s="3" customFormat="1" ht="10.7" customHeight="1">
      <c r="B57" s="6" t="s">
        <v>517</v>
      </c>
      <c r="C57" s="66" t="s">
        <v>37</v>
      </c>
      <c r="D57" s="66">
        <v>12</v>
      </c>
      <c r="E57" s="66">
        <v>595</v>
      </c>
      <c r="F57" s="68">
        <f>G57*E57/1000</f>
        <v>59202.5</v>
      </c>
      <c r="G57" s="15">
        <v>99500</v>
      </c>
      <c r="H57" s="15">
        <f t="shared" si="8"/>
        <v>99300</v>
      </c>
      <c r="I57" s="15">
        <f t="shared" ref="I57" si="18">H57-500</f>
        <v>98800</v>
      </c>
      <c r="K57" s="86">
        <v>50</v>
      </c>
      <c r="L57" s="33"/>
    </row>
    <row r="58" spans="1:12" s="3" customFormat="1" ht="10.7" customHeight="1">
      <c r="B58" s="6" t="s">
        <v>506</v>
      </c>
      <c r="C58" s="66" t="s">
        <v>37</v>
      </c>
      <c r="D58" s="66">
        <v>12</v>
      </c>
      <c r="E58" s="66">
        <v>795</v>
      </c>
      <c r="F58" s="68">
        <f t="shared" ref="F58:F70" si="19">G58*E58/1000</f>
        <v>79102.5</v>
      </c>
      <c r="G58" s="15">
        <v>99500</v>
      </c>
      <c r="H58" s="15">
        <f t="shared" si="8"/>
        <v>99300</v>
      </c>
      <c r="I58" s="15">
        <f t="shared" si="9"/>
        <v>98800</v>
      </c>
      <c r="K58" s="86">
        <v>51</v>
      </c>
      <c r="L58" s="33"/>
    </row>
    <row r="59" spans="1:12" s="3" customFormat="1" ht="10.7" customHeight="1">
      <c r="B59" s="6" t="s">
        <v>500</v>
      </c>
      <c r="C59" s="66" t="s">
        <v>37</v>
      </c>
      <c r="D59" s="66">
        <v>12</v>
      </c>
      <c r="E59" s="66">
        <v>956</v>
      </c>
      <c r="F59" s="68">
        <f t="shared" ref="F59" si="20">G59*E59/1000</f>
        <v>95122</v>
      </c>
      <c r="G59" s="15">
        <v>99500</v>
      </c>
      <c r="H59" s="15">
        <f t="shared" si="8"/>
        <v>99300</v>
      </c>
      <c r="I59" s="15">
        <f t="shared" ref="I59" si="21">H59-500</f>
        <v>98800</v>
      </c>
      <c r="K59" s="86">
        <v>416</v>
      </c>
      <c r="L59" s="33"/>
    </row>
    <row r="60" spans="1:12" s="3" customFormat="1" ht="10.7" customHeight="1">
      <c r="B60" s="6" t="s">
        <v>511</v>
      </c>
      <c r="C60" s="66" t="s">
        <v>37</v>
      </c>
      <c r="D60" s="66">
        <v>12</v>
      </c>
      <c r="E60" s="70">
        <v>1341</v>
      </c>
      <c r="F60" s="68">
        <f>G60*E60/1000</f>
        <v>133429.5</v>
      </c>
      <c r="G60" s="15">
        <v>99500</v>
      </c>
      <c r="H60" s="15">
        <f t="shared" si="8"/>
        <v>99300</v>
      </c>
      <c r="I60" s="15">
        <f t="shared" si="9"/>
        <v>98800</v>
      </c>
      <c r="K60" s="86">
        <v>52</v>
      </c>
      <c r="L60" s="33"/>
    </row>
    <row r="61" spans="1:12" s="3" customFormat="1" ht="10.7" customHeight="1">
      <c r="B61" s="6" t="s">
        <v>559</v>
      </c>
      <c r="C61" s="66" t="s">
        <v>37</v>
      </c>
      <c r="D61" s="66">
        <v>12</v>
      </c>
      <c r="E61" s="70">
        <v>1638</v>
      </c>
      <c r="F61" s="68">
        <f>G61*E61/1000</f>
        <v>162981</v>
      </c>
      <c r="G61" s="15">
        <v>99500</v>
      </c>
      <c r="H61" s="15">
        <f t="shared" si="8"/>
        <v>99300</v>
      </c>
      <c r="I61" s="15">
        <f t="shared" ref="I61" si="22">H61-500</f>
        <v>98800</v>
      </c>
      <c r="K61" s="86">
        <v>438</v>
      </c>
      <c r="L61" s="33"/>
    </row>
    <row r="62" spans="1:12" s="3" customFormat="1" ht="10.7" customHeight="1">
      <c r="A62" s="3">
        <v>19.782</v>
      </c>
      <c r="B62" s="6" t="s">
        <v>292</v>
      </c>
      <c r="C62" s="66" t="s">
        <v>46</v>
      </c>
      <c r="D62" s="66">
        <v>12</v>
      </c>
      <c r="E62" s="66">
        <v>729</v>
      </c>
      <c r="F62" s="68">
        <f t="shared" si="19"/>
        <v>101914.2</v>
      </c>
      <c r="G62" s="15">
        <v>139800</v>
      </c>
      <c r="H62" s="15">
        <f t="shared" si="8"/>
        <v>139600</v>
      </c>
      <c r="I62" s="15">
        <f t="shared" si="9"/>
        <v>139100</v>
      </c>
      <c r="K62" s="86">
        <v>53</v>
      </c>
      <c r="L62" s="33"/>
    </row>
    <row r="63" spans="1:12" s="3" customFormat="1" ht="10.7" customHeight="1">
      <c r="B63" s="6" t="s">
        <v>501</v>
      </c>
      <c r="C63" s="66" t="s">
        <v>37</v>
      </c>
      <c r="D63" s="66">
        <v>12</v>
      </c>
      <c r="E63" s="66">
        <v>704</v>
      </c>
      <c r="F63" s="68">
        <f t="shared" si="19"/>
        <v>70048</v>
      </c>
      <c r="G63" s="15">
        <v>99500</v>
      </c>
      <c r="H63" s="15">
        <f t="shared" si="8"/>
        <v>99300</v>
      </c>
      <c r="I63" s="15">
        <f t="shared" si="9"/>
        <v>98800</v>
      </c>
      <c r="K63" s="86">
        <v>54</v>
      </c>
      <c r="L63" s="33"/>
    </row>
    <row r="64" spans="1:12" s="3" customFormat="1" ht="10.7" customHeight="1">
      <c r="B64" s="6" t="s">
        <v>548</v>
      </c>
      <c r="C64" s="66" t="s">
        <v>37</v>
      </c>
      <c r="D64" s="66">
        <v>12</v>
      </c>
      <c r="E64" s="66">
        <v>792</v>
      </c>
      <c r="F64" s="68">
        <f t="shared" ref="F64" si="23">G64*E64/1000</f>
        <v>78804</v>
      </c>
      <c r="G64" s="15">
        <v>99500</v>
      </c>
      <c r="H64" s="15">
        <f t="shared" si="8"/>
        <v>99300</v>
      </c>
      <c r="I64" s="15">
        <f t="shared" ref="I64" si="24">H64-500</f>
        <v>98800</v>
      </c>
      <c r="K64" s="86">
        <v>55</v>
      </c>
      <c r="L64" s="33"/>
    </row>
    <row r="65" spans="2:12" s="3" customFormat="1" ht="10.7" customHeight="1">
      <c r="B65" s="6" t="s">
        <v>507</v>
      </c>
      <c r="C65" s="66" t="s">
        <v>37</v>
      </c>
      <c r="D65" s="66">
        <v>12</v>
      </c>
      <c r="E65" s="66">
        <v>1079</v>
      </c>
      <c r="F65" s="68">
        <f t="shared" si="19"/>
        <v>107360.5</v>
      </c>
      <c r="G65" s="15">
        <v>99500</v>
      </c>
      <c r="H65" s="15">
        <f t="shared" si="8"/>
        <v>99300</v>
      </c>
      <c r="I65" s="15">
        <f t="shared" si="9"/>
        <v>98800</v>
      </c>
      <c r="K65" s="86">
        <v>56</v>
      </c>
      <c r="L65" s="33"/>
    </row>
    <row r="66" spans="2:12" s="3" customFormat="1" ht="10.7" customHeight="1">
      <c r="B66" s="6" t="s">
        <v>551</v>
      </c>
      <c r="C66" s="66" t="s">
        <v>37</v>
      </c>
      <c r="D66" s="66">
        <v>12</v>
      </c>
      <c r="E66" s="66">
        <v>1280</v>
      </c>
      <c r="F66" s="68">
        <f t="shared" ref="F66" si="25">G66*E66/1000</f>
        <v>127360</v>
      </c>
      <c r="G66" s="15">
        <v>99500</v>
      </c>
      <c r="H66" s="15">
        <f t="shared" si="8"/>
        <v>99300</v>
      </c>
      <c r="I66" s="15">
        <f t="shared" ref="I66" si="26">H66-500</f>
        <v>98800</v>
      </c>
      <c r="K66" s="86">
        <v>437</v>
      </c>
      <c r="L66" s="33"/>
    </row>
    <row r="67" spans="2:12" s="3" customFormat="1" ht="10.7" customHeight="1">
      <c r="B67" s="6" t="s">
        <v>502</v>
      </c>
      <c r="C67" s="66" t="s">
        <v>37</v>
      </c>
      <c r="D67" s="66">
        <v>12</v>
      </c>
      <c r="E67" s="70">
        <v>1759</v>
      </c>
      <c r="F67" s="68">
        <f>G67*E67/1000</f>
        <v>175020.5</v>
      </c>
      <c r="G67" s="15">
        <v>99500</v>
      </c>
      <c r="H67" s="15">
        <f t="shared" si="8"/>
        <v>99300</v>
      </c>
      <c r="I67" s="15">
        <f t="shared" si="9"/>
        <v>98800</v>
      </c>
      <c r="K67" s="86">
        <v>57</v>
      </c>
      <c r="L67" s="33"/>
    </row>
    <row r="68" spans="2:12" s="3" customFormat="1" ht="10.7" customHeight="1">
      <c r="B68" s="6" t="s">
        <v>508</v>
      </c>
      <c r="C68" s="66" t="s">
        <v>37</v>
      </c>
      <c r="D68" s="66">
        <v>12</v>
      </c>
      <c r="E68" s="66">
        <v>808</v>
      </c>
      <c r="F68" s="68">
        <f>G68*E68/1000</f>
        <v>84840</v>
      </c>
      <c r="G68" s="15">
        <v>105000</v>
      </c>
      <c r="H68" s="15">
        <f t="shared" si="8"/>
        <v>104800</v>
      </c>
      <c r="I68" s="15">
        <f t="shared" si="9"/>
        <v>104300</v>
      </c>
      <c r="K68" s="86">
        <v>58</v>
      </c>
      <c r="L68" s="33"/>
    </row>
    <row r="69" spans="2:12" s="3" customFormat="1" ht="10.7" customHeight="1">
      <c r="B69" s="6" t="s">
        <v>550</v>
      </c>
      <c r="C69" s="66" t="s">
        <v>37</v>
      </c>
      <c r="D69" s="66">
        <v>12</v>
      </c>
      <c r="E69" s="66">
        <v>912</v>
      </c>
      <c r="F69" s="68">
        <f>G69*E69/1000</f>
        <v>95760</v>
      </c>
      <c r="G69" s="15">
        <v>105000</v>
      </c>
      <c r="H69" s="15">
        <f t="shared" si="8"/>
        <v>104800</v>
      </c>
      <c r="I69" s="15">
        <f t="shared" ref="I69" si="27">H69-500</f>
        <v>104300</v>
      </c>
      <c r="K69" s="86">
        <v>436</v>
      </c>
      <c r="L69" s="33"/>
    </row>
    <row r="70" spans="2:12" s="3" customFormat="1" ht="10.7" customHeight="1">
      <c r="B70" s="6" t="s">
        <v>312</v>
      </c>
      <c r="C70" s="66" t="s">
        <v>37</v>
      </c>
      <c r="D70" s="66">
        <v>12</v>
      </c>
      <c r="E70" s="70">
        <v>951</v>
      </c>
      <c r="F70" s="68">
        <f t="shared" si="19"/>
        <v>132949.79999999999</v>
      </c>
      <c r="G70" s="15">
        <v>139800</v>
      </c>
      <c r="H70" s="15">
        <f t="shared" si="8"/>
        <v>139600</v>
      </c>
      <c r="I70" s="15">
        <f t="shared" si="9"/>
        <v>139100</v>
      </c>
      <c r="K70" s="86">
        <v>59</v>
      </c>
      <c r="L70" s="33"/>
    </row>
    <row r="71" spans="2:12" s="3" customFormat="1" ht="10.7" customHeight="1">
      <c r="B71" s="6" t="s">
        <v>503</v>
      </c>
      <c r="C71" s="66" t="s">
        <v>37</v>
      </c>
      <c r="D71" s="66">
        <v>12</v>
      </c>
      <c r="E71" s="66">
        <v>1497</v>
      </c>
      <c r="F71" s="68">
        <f t="shared" ref="F71" si="28">G71*E71/1000</f>
        <v>157185</v>
      </c>
      <c r="G71" s="15">
        <v>105000</v>
      </c>
      <c r="H71" s="15">
        <f t="shared" si="8"/>
        <v>104800</v>
      </c>
      <c r="I71" s="15">
        <f t="shared" ref="I71" si="29">H71-500</f>
        <v>104300</v>
      </c>
      <c r="K71" s="86">
        <v>60</v>
      </c>
      <c r="L71" s="33"/>
    </row>
    <row r="72" spans="2:12" s="3" customFormat="1" ht="10.7" customHeight="1">
      <c r="B72" s="6" t="s">
        <v>509</v>
      </c>
      <c r="C72" s="66" t="s">
        <v>37</v>
      </c>
      <c r="D72" s="66">
        <v>12</v>
      </c>
      <c r="E72" s="66">
        <v>880</v>
      </c>
      <c r="F72" s="68">
        <f>G72*E72/1000</f>
        <v>92400</v>
      </c>
      <c r="G72" s="15">
        <v>105000</v>
      </c>
      <c r="H72" s="15">
        <f t="shared" si="8"/>
        <v>104800</v>
      </c>
      <c r="I72" s="15">
        <f>H72-500</f>
        <v>104300</v>
      </c>
      <c r="K72" s="86">
        <v>61</v>
      </c>
      <c r="L72" s="33"/>
    </row>
    <row r="73" spans="2:12" s="3" customFormat="1" ht="10.7" customHeight="1">
      <c r="B73" s="6" t="s">
        <v>547</v>
      </c>
      <c r="C73" s="66" t="s">
        <v>37</v>
      </c>
      <c r="D73" s="66">
        <v>12</v>
      </c>
      <c r="E73" s="66">
        <v>954</v>
      </c>
      <c r="F73" s="68">
        <f>G73*E73/1000</f>
        <v>100170</v>
      </c>
      <c r="G73" s="15">
        <v>105000</v>
      </c>
      <c r="H73" s="15">
        <f t="shared" si="8"/>
        <v>104800</v>
      </c>
      <c r="I73" s="15">
        <f>H73-500</f>
        <v>104300</v>
      </c>
      <c r="K73" s="86">
        <v>435</v>
      </c>
      <c r="L73" s="33"/>
    </row>
    <row r="74" spans="2:12" s="3" customFormat="1" ht="10.7" customHeight="1">
      <c r="B74" s="6" t="s">
        <v>504</v>
      </c>
      <c r="C74" s="66" t="s">
        <v>37</v>
      </c>
      <c r="D74" s="66">
        <v>12</v>
      </c>
      <c r="E74" s="66">
        <v>1371</v>
      </c>
      <c r="F74" s="68">
        <f>G74*E74/1000</f>
        <v>143955</v>
      </c>
      <c r="G74" s="15">
        <v>105000</v>
      </c>
      <c r="H74" s="15">
        <f t="shared" si="8"/>
        <v>104800</v>
      </c>
      <c r="I74" s="15">
        <f>H74-500</f>
        <v>104300</v>
      </c>
      <c r="K74" s="86">
        <v>418</v>
      </c>
      <c r="L74" s="33"/>
    </row>
    <row r="75" spans="2:12" s="3" customFormat="1" ht="10.7" customHeight="1">
      <c r="B75" s="6" t="s">
        <v>510</v>
      </c>
      <c r="C75" s="66" t="s">
        <v>37</v>
      </c>
      <c r="D75" s="66">
        <v>12</v>
      </c>
      <c r="E75" s="66">
        <v>1096</v>
      </c>
      <c r="F75" s="68">
        <f>G75*E75/1000</f>
        <v>115080</v>
      </c>
      <c r="G75" s="15">
        <v>105000</v>
      </c>
      <c r="H75" s="15">
        <f t="shared" si="8"/>
        <v>104800</v>
      </c>
      <c r="I75" s="15">
        <f>H75-500</f>
        <v>104300</v>
      </c>
      <c r="K75" s="86">
        <v>62</v>
      </c>
      <c r="L75" s="33"/>
    </row>
    <row r="76" spans="2:12" s="3" customFormat="1" ht="10.7" customHeight="1">
      <c r="B76" s="6" t="s">
        <v>505</v>
      </c>
      <c r="C76" s="66" t="s">
        <v>37</v>
      </c>
      <c r="D76" s="66">
        <v>12</v>
      </c>
      <c r="E76" s="66">
        <v>1136</v>
      </c>
      <c r="F76" s="68">
        <f>G76*E76/1000</f>
        <v>119280</v>
      </c>
      <c r="G76" s="15">
        <v>105000</v>
      </c>
      <c r="H76" s="15">
        <f t="shared" si="8"/>
        <v>104800</v>
      </c>
      <c r="I76" s="15">
        <f>H76-500</f>
        <v>104300</v>
      </c>
      <c r="K76" s="86">
        <v>419</v>
      </c>
      <c r="L76" s="33"/>
    </row>
    <row r="77" spans="2:12" s="3" customFormat="1" ht="10.7" hidden="1" customHeight="1">
      <c r="B77" s="5" t="s">
        <v>469</v>
      </c>
      <c r="C77" s="9"/>
      <c r="D77" s="9"/>
      <c r="E77" s="9"/>
      <c r="F77" s="8"/>
      <c r="G77" s="30"/>
      <c r="H77" s="30"/>
      <c r="I77" s="30"/>
      <c r="K77" s="86" t="s">
        <v>520</v>
      </c>
      <c r="L77" s="33"/>
    </row>
    <row r="78" spans="2:12" s="3" customFormat="1" ht="10.7" hidden="1" customHeight="1">
      <c r="B78" s="6" t="s">
        <v>76</v>
      </c>
      <c r="C78" s="66" t="s">
        <v>470</v>
      </c>
      <c r="D78" s="66">
        <v>12</v>
      </c>
      <c r="E78" s="69">
        <v>255.6</v>
      </c>
      <c r="F78" s="68">
        <f t="shared" ref="F78" si="30">G78*E78/1000</f>
        <v>15821.64</v>
      </c>
      <c r="G78" s="15">
        <v>61900</v>
      </c>
      <c r="H78" s="15">
        <f t="shared" ref="H78" si="31">G78-200</f>
        <v>61700</v>
      </c>
      <c r="I78" s="15">
        <f t="shared" ref="I78" si="32">H78-500</f>
        <v>61200</v>
      </c>
      <c r="K78" s="86">
        <v>64</v>
      </c>
      <c r="L78" s="33"/>
    </row>
    <row r="79" spans="2:12" s="3" customFormat="1" ht="10.7" hidden="1" customHeight="1">
      <c r="B79" s="6" t="s">
        <v>289</v>
      </c>
      <c r="C79" s="66" t="s">
        <v>470</v>
      </c>
      <c r="D79" s="66">
        <v>12</v>
      </c>
      <c r="E79" s="69">
        <v>367.2</v>
      </c>
      <c r="F79" s="68">
        <f t="shared" ref="F79:F80" si="33">G79*E79/1000</f>
        <v>22729.68</v>
      </c>
      <c r="G79" s="15">
        <v>61900</v>
      </c>
      <c r="H79" s="15">
        <f t="shared" ref="H79:H80" si="34">G79-200</f>
        <v>61700</v>
      </c>
      <c r="I79" s="15">
        <f t="shared" ref="I79:I80" si="35">H79-500</f>
        <v>61200</v>
      </c>
      <c r="K79" s="86">
        <v>65</v>
      </c>
      <c r="L79" s="33"/>
    </row>
    <row r="80" spans="2:12" s="3" customFormat="1" ht="10.7" hidden="1" customHeight="1">
      <c r="B80" s="6" t="s">
        <v>452</v>
      </c>
      <c r="C80" s="66" t="s">
        <v>470</v>
      </c>
      <c r="D80" s="66">
        <v>12</v>
      </c>
      <c r="E80" s="69">
        <v>599</v>
      </c>
      <c r="F80" s="68">
        <f t="shared" si="33"/>
        <v>37078.1</v>
      </c>
      <c r="G80" s="15">
        <v>61900</v>
      </c>
      <c r="H80" s="15">
        <f t="shared" si="34"/>
        <v>61700</v>
      </c>
      <c r="I80" s="15">
        <f t="shared" si="35"/>
        <v>61200</v>
      </c>
      <c r="K80" s="86">
        <v>66</v>
      </c>
      <c r="L80" s="33"/>
    </row>
    <row r="81" spans="2:13" s="3" customFormat="1" ht="10.7" hidden="1" customHeight="1">
      <c r="B81" s="6" t="s">
        <v>77</v>
      </c>
      <c r="C81" s="66" t="s">
        <v>470</v>
      </c>
      <c r="D81" s="66">
        <v>12</v>
      </c>
      <c r="E81" s="69">
        <v>309.60000000000002</v>
      </c>
      <c r="F81" s="68">
        <f t="shared" ref="F81" si="36">G81*E81/1000</f>
        <v>19164.240000000002</v>
      </c>
      <c r="G81" s="15">
        <v>61900</v>
      </c>
      <c r="H81" s="15">
        <f t="shared" ref="H81" si="37">G81-200</f>
        <v>61700</v>
      </c>
      <c r="I81" s="15">
        <f t="shared" ref="I81" si="38">H81-500</f>
        <v>61200</v>
      </c>
      <c r="K81" s="86">
        <v>67</v>
      </c>
      <c r="L81" s="33"/>
    </row>
    <row r="82" spans="2:13" s="3" customFormat="1" ht="10.7" hidden="1" customHeight="1">
      <c r="B82" s="6" t="s">
        <v>433</v>
      </c>
      <c r="C82" s="66" t="s">
        <v>470</v>
      </c>
      <c r="D82" s="66">
        <v>12</v>
      </c>
      <c r="E82" s="69">
        <v>356.4</v>
      </c>
      <c r="F82" s="68">
        <f t="shared" ref="F82" si="39">G82*E82/1000</f>
        <v>22061.16</v>
      </c>
      <c r="G82" s="15">
        <v>61900</v>
      </c>
      <c r="H82" s="15">
        <f t="shared" ref="H82" si="40">G82-200</f>
        <v>61700</v>
      </c>
      <c r="I82" s="15">
        <f t="shared" ref="I82" si="41">H82-500</f>
        <v>61200</v>
      </c>
      <c r="K82" s="86">
        <v>68</v>
      </c>
      <c r="L82" s="33"/>
    </row>
    <row r="83" spans="2:13" s="3" customFormat="1" ht="10.7" hidden="1" customHeight="1">
      <c r="B83" s="6" t="s">
        <v>432</v>
      </c>
      <c r="C83" s="66" t="s">
        <v>470</v>
      </c>
      <c r="D83" s="66">
        <v>12</v>
      </c>
      <c r="E83" s="69">
        <v>868.8</v>
      </c>
      <c r="F83" s="68">
        <f>G83*E83/1000</f>
        <v>53778.720000000001</v>
      </c>
      <c r="G83" s="15">
        <v>61900</v>
      </c>
      <c r="H83" s="15">
        <f>G83-200</f>
        <v>61700</v>
      </c>
      <c r="I83" s="15">
        <f>H83-500</f>
        <v>61200</v>
      </c>
      <c r="K83" s="86">
        <v>69</v>
      </c>
      <c r="L83" s="33"/>
    </row>
    <row r="84" spans="2:13" s="3" customFormat="1" ht="10.7" hidden="1" customHeight="1">
      <c r="B84" s="6" t="s">
        <v>291</v>
      </c>
      <c r="C84" s="66" t="s">
        <v>470</v>
      </c>
      <c r="D84" s="66">
        <v>12</v>
      </c>
      <c r="E84" s="69">
        <v>529.20000000000005</v>
      </c>
      <c r="F84" s="68">
        <f>G84*E84/1000</f>
        <v>32757.480000000003</v>
      </c>
      <c r="G84" s="15">
        <v>61900</v>
      </c>
      <c r="H84" s="15">
        <f>G84-200</f>
        <v>61700</v>
      </c>
      <c r="I84" s="15">
        <f>H84-500</f>
        <v>61200</v>
      </c>
      <c r="K84" s="86">
        <v>70</v>
      </c>
      <c r="L84" s="33"/>
    </row>
    <row r="85" spans="2:13" s="3" customFormat="1" ht="10.7" hidden="1" customHeight="1">
      <c r="B85" s="6" t="s">
        <v>78</v>
      </c>
      <c r="C85" s="66" t="s">
        <v>470</v>
      </c>
      <c r="D85" s="66">
        <v>12</v>
      </c>
      <c r="E85" s="70">
        <v>384</v>
      </c>
      <c r="F85" s="68">
        <f t="shared" ref="F85" si="42">G85*E85/1000</f>
        <v>23769.599999999999</v>
      </c>
      <c r="G85" s="15">
        <v>61900</v>
      </c>
      <c r="H85" s="15">
        <f t="shared" ref="H85" si="43">G85-200</f>
        <v>61700</v>
      </c>
      <c r="I85" s="15">
        <f t="shared" ref="I85" si="44">H85-500</f>
        <v>61200</v>
      </c>
      <c r="K85" s="86">
        <v>71</v>
      </c>
      <c r="L85" s="33"/>
    </row>
    <row r="86" spans="2:13" s="3" customFormat="1" ht="10.7" hidden="1" customHeight="1">
      <c r="B86" s="6" t="s">
        <v>436</v>
      </c>
      <c r="C86" s="66" t="s">
        <v>470</v>
      </c>
      <c r="D86" s="66">
        <v>12</v>
      </c>
      <c r="E86" s="70">
        <v>440.4</v>
      </c>
      <c r="F86" s="68">
        <f>G86*E86/1000</f>
        <v>27260.76</v>
      </c>
      <c r="G86" s="15">
        <v>61900</v>
      </c>
      <c r="H86" s="15">
        <f>G86-200</f>
        <v>61700</v>
      </c>
      <c r="I86" s="15">
        <f>H86-500</f>
        <v>61200</v>
      </c>
      <c r="K86" s="86">
        <v>72</v>
      </c>
      <c r="L86" s="33"/>
    </row>
    <row r="87" spans="2:13" s="3" customFormat="1" ht="10.7" hidden="1" customHeight="1">
      <c r="B87" s="6" t="s">
        <v>440</v>
      </c>
      <c r="C87" s="66" t="s">
        <v>470</v>
      </c>
      <c r="D87" s="66">
        <v>12</v>
      </c>
      <c r="E87" s="70">
        <v>1128</v>
      </c>
      <c r="F87" s="68">
        <f>G87*E87/1000</f>
        <v>69823.199999999997</v>
      </c>
      <c r="G87" s="15">
        <v>61900</v>
      </c>
      <c r="H87" s="15">
        <f>G87-200</f>
        <v>61700</v>
      </c>
      <c r="I87" s="15">
        <f>H87-500</f>
        <v>61200</v>
      </c>
      <c r="K87" s="86">
        <v>73</v>
      </c>
      <c r="L87" s="33"/>
    </row>
    <row r="88" spans="2:13" s="3" customFormat="1" ht="10.7" hidden="1" customHeight="1">
      <c r="B88" s="6" t="s">
        <v>438</v>
      </c>
      <c r="C88" s="66" t="s">
        <v>470</v>
      </c>
      <c r="D88" s="66">
        <v>12</v>
      </c>
      <c r="E88" s="70">
        <v>687.6</v>
      </c>
      <c r="F88" s="68">
        <f>G88*E88/1000</f>
        <v>42562.44</v>
      </c>
      <c r="G88" s="15">
        <v>61900</v>
      </c>
      <c r="H88" s="15">
        <f>G88-200</f>
        <v>61700</v>
      </c>
      <c r="I88" s="15">
        <f>H88-500</f>
        <v>61200</v>
      </c>
      <c r="K88" s="86">
        <v>74</v>
      </c>
      <c r="L88" s="33"/>
    </row>
    <row r="89" spans="2:13" s="3" customFormat="1" ht="10.7" hidden="1" customHeight="1">
      <c r="B89" s="6" t="s">
        <v>209</v>
      </c>
      <c r="C89" s="66" t="s">
        <v>470</v>
      </c>
      <c r="D89" s="66">
        <v>12</v>
      </c>
      <c r="E89" s="70">
        <v>496.8</v>
      </c>
      <c r="F89" s="68">
        <f t="shared" ref="F89" si="45">G89*E89/1000</f>
        <v>30751.919999999998</v>
      </c>
      <c r="G89" s="15">
        <v>61900</v>
      </c>
      <c r="H89" s="15">
        <f t="shared" ref="H89" si="46">G89-200</f>
        <v>61700</v>
      </c>
      <c r="I89" s="15">
        <f t="shared" ref="I89" si="47">H89-500</f>
        <v>61200</v>
      </c>
      <c r="K89" s="86">
        <v>75</v>
      </c>
      <c r="L89" s="33"/>
    </row>
    <row r="90" spans="2:13" s="3" customFormat="1" ht="10.7" hidden="1" customHeight="1">
      <c r="B90" s="6" t="s">
        <v>210</v>
      </c>
      <c r="C90" s="66" t="s">
        <v>470</v>
      </c>
      <c r="D90" s="66">
        <v>12</v>
      </c>
      <c r="E90" s="70">
        <v>679.2</v>
      </c>
      <c r="F90" s="68">
        <f>G90*E90/1000</f>
        <v>42042.48</v>
      </c>
      <c r="G90" s="15">
        <v>61900</v>
      </c>
      <c r="H90" s="15">
        <f>G90-200</f>
        <v>61700</v>
      </c>
      <c r="I90" s="15">
        <f>H90-500</f>
        <v>61200</v>
      </c>
      <c r="K90" s="86">
        <v>76</v>
      </c>
      <c r="L90" s="33"/>
    </row>
    <row r="91" spans="2:13" s="3" customFormat="1" ht="10.7" hidden="1" customHeight="1">
      <c r="B91" s="6" t="s">
        <v>308</v>
      </c>
      <c r="C91" s="66" t="s">
        <v>470</v>
      </c>
      <c r="D91" s="66">
        <v>12</v>
      </c>
      <c r="E91" s="70">
        <v>794.4</v>
      </c>
      <c r="F91" s="68">
        <f>G91*E91/1000</f>
        <v>49173.36</v>
      </c>
      <c r="G91" s="15">
        <v>61900</v>
      </c>
      <c r="H91" s="15">
        <f>G91-200</f>
        <v>61700</v>
      </c>
      <c r="I91" s="15">
        <f>H91-500</f>
        <v>61200</v>
      </c>
      <c r="K91" s="86">
        <v>77</v>
      </c>
      <c r="L91" s="33"/>
    </row>
    <row r="92" spans="2:13" s="4" customFormat="1" ht="10.7" customHeight="1">
      <c r="B92" s="5" t="s">
        <v>117</v>
      </c>
      <c r="C92" s="5"/>
      <c r="D92" s="5"/>
      <c r="E92" s="5"/>
      <c r="F92" s="29"/>
      <c r="G92" s="5"/>
      <c r="H92" s="5"/>
      <c r="I92" s="5"/>
      <c r="K92" s="86" t="s">
        <v>521</v>
      </c>
      <c r="L92" s="33"/>
    </row>
    <row r="93" spans="2:13" s="4" customFormat="1" ht="10.7" customHeight="1">
      <c r="B93" s="6" t="s">
        <v>39</v>
      </c>
      <c r="C93" s="66" t="s">
        <v>13</v>
      </c>
      <c r="D93" s="66" t="s">
        <v>8</v>
      </c>
      <c r="E93" s="66">
        <v>1400</v>
      </c>
      <c r="F93" s="68">
        <f>G93*E93/1000</f>
        <v>113260</v>
      </c>
      <c r="G93" s="15">
        <v>80900</v>
      </c>
      <c r="H93" s="15">
        <f t="shared" ref="H93" si="48">G93-500</f>
        <v>80400</v>
      </c>
      <c r="I93" s="15">
        <f t="shared" ref="I93" si="49">H93-500</f>
        <v>79900</v>
      </c>
      <c r="K93" s="86">
        <v>79</v>
      </c>
      <c r="L93" s="94"/>
      <c r="M93" s="89"/>
    </row>
    <row r="94" spans="2:13" s="3" customFormat="1" ht="10.7" hidden="1" customHeight="1">
      <c r="B94" s="6" t="s">
        <v>40</v>
      </c>
      <c r="C94" s="66" t="s">
        <v>13</v>
      </c>
      <c r="D94" s="66" t="s">
        <v>8</v>
      </c>
      <c r="E94" s="66">
        <v>1400</v>
      </c>
      <c r="F94" s="68">
        <f>G94*E94/1000</f>
        <v>26880</v>
      </c>
      <c r="G94" s="31">
        <v>19200</v>
      </c>
      <c r="H94" s="15">
        <f>G94-200</f>
        <v>19000</v>
      </c>
      <c r="I94" s="15">
        <f>H94-200</f>
        <v>18800</v>
      </c>
      <c r="K94" s="86">
        <v>80</v>
      </c>
      <c r="L94" s="94"/>
      <c r="M94" s="89"/>
    </row>
    <row r="95" spans="2:13" s="3" customFormat="1" ht="10.7" customHeight="1">
      <c r="B95" s="5" t="s">
        <v>18</v>
      </c>
      <c r="C95" s="9"/>
      <c r="D95" s="9"/>
      <c r="E95" s="9"/>
      <c r="F95" s="10"/>
      <c r="G95" s="10"/>
      <c r="H95" s="10"/>
      <c r="I95" s="10"/>
      <c r="K95" s="86" t="s">
        <v>522</v>
      </c>
      <c r="L95" s="94"/>
      <c r="M95" s="89"/>
    </row>
    <row r="96" spans="2:13" s="3" customFormat="1" ht="10.7" customHeight="1">
      <c r="B96" s="6" t="s">
        <v>250</v>
      </c>
      <c r="C96" s="66" t="s">
        <v>13</v>
      </c>
      <c r="D96" s="66">
        <v>5.8</v>
      </c>
      <c r="E96" s="66">
        <v>1.5</v>
      </c>
      <c r="F96" s="68">
        <f t="shared" ref="F96:F107" si="50">G96*E96/1000</f>
        <v>130.35</v>
      </c>
      <c r="G96" s="15">
        <v>86900</v>
      </c>
      <c r="H96" s="15">
        <f t="shared" ref="H96" si="51">G96-500</f>
        <v>86400</v>
      </c>
      <c r="I96" s="15">
        <f t="shared" ref="I96" si="52">H96-500</f>
        <v>85900</v>
      </c>
      <c r="K96" s="86">
        <v>82</v>
      </c>
      <c r="L96" s="94"/>
      <c r="M96" s="89"/>
    </row>
    <row r="97" spans="2:13" s="3" customFormat="1" ht="10.7" customHeight="1">
      <c r="B97" s="6" t="s">
        <v>251</v>
      </c>
      <c r="C97" s="66" t="s">
        <v>13</v>
      </c>
      <c r="D97" s="66">
        <v>5.8</v>
      </c>
      <c r="E97" s="66">
        <v>2.5</v>
      </c>
      <c r="F97" s="68">
        <f t="shared" si="50"/>
        <v>202.25</v>
      </c>
      <c r="G97" s="15">
        <v>80900</v>
      </c>
      <c r="H97" s="15">
        <f t="shared" ref="H97:H112" si="53">G97-500</f>
        <v>80400</v>
      </c>
      <c r="I97" s="15">
        <f t="shared" ref="I97:I112" si="54">H97-500</f>
        <v>79900</v>
      </c>
      <c r="K97" s="86">
        <v>83</v>
      </c>
      <c r="L97" s="94"/>
      <c r="M97" s="89"/>
    </row>
    <row r="98" spans="2:13" s="3" customFormat="1" ht="10.7" customHeight="1">
      <c r="B98" s="6" t="s">
        <v>249</v>
      </c>
      <c r="C98" s="66" t="s">
        <v>13</v>
      </c>
      <c r="D98" s="66" t="s">
        <v>8</v>
      </c>
      <c r="E98" s="66">
        <v>1400</v>
      </c>
      <c r="F98" s="67">
        <f t="shared" si="50"/>
        <v>107660</v>
      </c>
      <c r="G98" s="15">
        <v>76900</v>
      </c>
      <c r="H98" s="15">
        <f t="shared" si="53"/>
        <v>76400</v>
      </c>
      <c r="I98" s="15">
        <f t="shared" si="54"/>
        <v>75900</v>
      </c>
      <c r="K98" s="86">
        <v>84</v>
      </c>
      <c r="L98" s="94"/>
      <c r="M98" s="89"/>
    </row>
    <row r="99" spans="2:13" s="3" customFormat="1" ht="10.7" customHeight="1">
      <c r="B99" s="6" t="s">
        <v>145</v>
      </c>
      <c r="C99" s="66" t="s">
        <v>13</v>
      </c>
      <c r="D99" s="66">
        <v>11.7</v>
      </c>
      <c r="E99" s="66">
        <v>8</v>
      </c>
      <c r="F99" s="68">
        <f t="shared" si="50"/>
        <v>648</v>
      </c>
      <c r="G99" s="15">
        <v>81000</v>
      </c>
      <c r="H99" s="15">
        <f t="shared" si="53"/>
        <v>80500</v>
      </c>
      <c r="I99" s="15">
        <f t="shared" si="54"/>
        <v>80000</v>
      </c>
      <c r="K99" s="86">
        <v>85</v>
      </c>
      <c r="L99" s="94"/>
      <c r="M99" s="89"/>
    </row>
    <row r="100" spans="2:13" s="3" customFormat="1" ht="10.7" customHeight="1">
      <c r="B100" s="6" t="s">
        <v>145</v>
      </c>
      <c r="C100" s="66" t="s">
        <v>13</v>
      </c>
      <c r="D100" s="66" t="s">
        <v>8</v>
      </c>
      <c r="E100" s="66">
        <v>1400</v>
      </c>
      <c r="F100" s="67">
        <f t="shared" si="50"/>
        <v>111860</v>
      </c>
      <c r="G100" s="15">
        <v>79900</v>
      </c>
      <c r="H100" s="15">
        <f t="shared" si="53"/>
        <v>79400</v>
      </c>
      <c r="I100" s="15">
        <f t="shared" si="54"/>
        <v>78900</v>
      </c>
      <c r="K100" s="86">
        <v>86</v>
      </c>
      <c r="L100" s="94"/>
      <c r="M100" s="89"/>
    </row>
    <row r="101" spans="2:13" s="3" customFormat="1" ht="10.7" customHeight="1">
      <c r="B101" s="6" t="s">
        <v>151</v>
      </c>
      <c r="C101" s="66" t="s">
        <v>13</v>
      </c>
      <c r="D101" s="66" t="s">
        <v>581</v>
      </c>
      <c r="E101" s="66">
        <v>10.7</v>
      </c>
      <c r="F101" s="68">
        <f t="shared" si="50"/>
        <v>854.93</v>
      </c>
      <c r="G101" s="15">
        <v>79900</v>
      </c>
      <c r="H101" s="15">
        <f t="shared" si="53"/>
        <v>79400</v>
      </c>
      <c r="I101" s="15">
        <f t="shared" si="54"/>
        <v>78900</v>
      </c>
      <c r="K101" s="86">
        <v>87</v>
      </c>
      <c r="L101" s="94"/>
      <c r="M101" s="89"/>
    </row>
    <row r="102" spans="2:13" s="3" customFormat="1" ht="10.7" hidden="1" customHeight="1">
      <c r="B102" s="6" t="s">
        <v>157</v>
      </c>
      <c r="C102" s="66" t="s">
        <v>13</v>
      </c>
      <c r="D102" s="66" t="s">
        <v>8</v>
      </c>
      <c r="E102" s="66">
        <v>1400</v>
      </c>
      <c r="F102" s="67">
        <f t="shared" si="50"/>
        <v>111860</v>
      </c>
      <c r="G102" s="15">
        <v>79900</v>
      </c>
      <c r="H102" s="15">
        <f t="shared" si="53"/>
        <v>79400</v>
      </c>
      <c r="I102" s="15">
        <f t="shared" si="54"/>
        <v>78900</v>
      </c>
      <c r="K102" s="86">
        <v>88</v>
      </c>
      <c r="L102" s="94"/>
      <c r="M102" s="89"/>
    </row>
    <row r="103" spans="2:13" s="3" customFormat="1" ht="10.7" customHeight="1">
      <c r="B103" s="6" t="s">
        <v>150</v>
      </c>
      <c r="C103" s="66" t="s">
        <v>13</v>
      </c>
      <c r="D103" s="66">
        <v>11.7</v>
      </c>
      <c r="E103" s="66">
        <v>14.2</v>
      </c>
      <c r="F103" s="68">
        <f t="shared" si="50"/>
        <v>1134.58</v>
      </c>
      <c r="G103" s="15">
        <v>79900</v>
      </c>
      <c r="H103" s="15">
        <f t="shared" si="53"/>
        <v>79400</v>
      </c>
      <c r="I103" s="15">
        <f t="shared" si="54"/>
        <v>78900</v>
      </c>
      <c r="K103" s="86">
        <v>89</v>
      </c>
      <c r="L103" s="94"/>
      <c r="M103" s="89"/>
    </row>
    <row r="104" spans="2:13" s="3" customFormat="1" ht="10.7" customHeight="1">
      <c r="B104" s="6" t="s">
        <v>156</v>
      </c>
      <c r="C104" s="66" t="s">
        <v>13</v>
      </c>
      <c r="D104" s="66">
        <v>11.7</v>
      </c>
      <c r="E104" s="66">
        <v>20</v>
      </c>
      <c r="F104" s="68">
        <f t="shared" si="50"/>
        <v>1598</v>
      </c>
      <c r="G104" s="15">
        <v>79900</v>
      </c>
      <c r="H104" s="15">
        <f t="shared" si="53"/>
        <v>79400</v>
      </c>
      <c r="I104" s="15">
        <f t="shared" si="54"/>
        <v>78900</v>
      </c>
      <c r="K104" s="86">
        <v>90</v>
      </c>
      <c r="L104" s="94"/>
      <c r="M104" s="89"/>
    </row>
    <row r="105" spans="2:13" s="3" customFormat="1" ht="10.7" customHeight="1">
      <c r="B105" s="6" t="s">
        <v>149</v>
      </c>
      <c r="C105" s="66" t="s">
        <v>13</v>
      </c>
      <c r="D105" s="66">
        <v>11.7</v>
      </c>
      <c r="E105" s="66">
        <v>24</v>
      </c>
      <c r="F105" s="68">
        <f t="shared" si="50"/>
        <v>1917.6</v>
      </c>
      <c r="G105" s="15">
        <v>79900</v>
      </c>
      <c r="H105" s="15">
        <f t="shared" si="53"/>
        <v>79400</v>
      </c>
      <c r="I105" s="15">
        <f t="shared" si="54"/>
        <v>78900</v>
      </c>
      <c r="K105" s="86">
        <v>91</v>
      </c>
      <c r="L105" s="94"/>
      <c r="M105" s="89"/>
    </row>
    <row r="106" spans="2:13" s="3" customFormat="1" ht="10.7" customHeight="1">
      <c r="B106" s="6" t="s">
        <v>155</v>
      </c>
      <c r="C106" s="66" t="s">
        <v>13</v>
      </c>
      <c r="D106" s="66">
        <v>11.7</v>
      </c>
      <c r="E106" s="66">
        <v>30</v>
      </c>
      <c r="F106" s="68">
        <f t="shared" si="50"/>
        <v>2397</v>
      </c>
      <c r="G106" s="15">
        <v>79900</v>
      </c>
      <c r="H106" s="15">
        <f t="shared" si="53"/>
        <v>79400</v>
      </c>
      <c r="I106" s="15">
        <f t="shared" si="54"/>
        <v>78900</v>
      </c>
      <c r="K106" s="86">
        <v>92</v>
      </c>
      <c r="L106" s="94"/>
      <c r="M106" s="89"/>
    </row>
    <row r="107" spans="2:13" s="3" customFormat="1" ht="10.7" customHeight="1">
      <c r="B107" s="6" t="s">
        <v>148</v>
      </c>
      <c r="C107" s="66" t="s">
        <v>13</v>
      </c>
      <c r="D107" s="66">
        <v>11.7</v>
      </c>
      <c r="E107" s="66">
        <v>37</v>
      </c>
      <c r="F107" s="68">
        <f t="shared" si="50"/>
        <v>2956.3</v>
      </c>
      <c r="G107" s="15">
        <v>79900</v>
      </c>
      <c r="H107" s="15">
        <f t="shared" si="53"/>
        <v>79400</v>
      </c>
      <c r="I107" s="15">
        <f t="shared" si="54"/>
        <v>78900</v>
      </c>
      <c r="K107" s="86">
        <v>93</v>
      </c>
      <c r="L107" s="94"/>
      <c r="M107" s="89"/>
    </row>
    <row r="108" spans="2:13" s="3" customFormat="1" ht="10.7" customHeight="1">
      <c r="B108" s="6" t="s">
        <v>154</v>
      </c>
      <c r="C108" s="66" t="s">
        <v>13</v>
      </c>
      <c r="D108" s="66">
        <v>11.7</v>
      </c>
      <c r="E108" s="66">
        <v>46.5</v>
      </c>
      <c r="F108" s="68">
        <f t="shared" ref="F108:F112" si="55">G108*E108/1000</f>
        <v>3715.35</v>
      </c>
      <c r="G108" s="15">
        <v>79900</v>
      </c>
      <c r="H108" s="15">
        <f t="shared" si="53"/>
        <v>79400</v>
      </c>
      <c r="I108" s="15">
        <f t="shared" si="54"/>
        <v>78900</v>
      </c>
      <c r="K108" s="86">
        <v>94</v>
      </c>
      <c r="L108" s="94"/>
      <c r="M108" s="89"/>
    </row>
    <row r="109" spans="2:13" s="3" customFormat="1" ht="10.7" customHeight="1">
      <c r="B109" s="6" t="s">
        <v>147</v>
      </c>
      <c r="C109" s="66" t="s">
        <v>13</v>
      </c>
      <c r="D109" s="66">
        <v>11.7</v>
      </c>
      <c r="E109" s="66">
        <v>56.5</v>
      </c>
      <c r="F109" s="68">
        <f t="shared" si="55"/>
        <v>4514.3500000000004</v>
      </c>
      <c r="G109" s="15">
        <v>79900</v>
      </c>
      <c r="H109" s="15">
        <f t="shared" si="53"/>
        <v>79400</v>
      </c>
      <c r="I109" s="15">
        <f t="shared" si="54"/>
        <v>78900</v>
      </c>
      <c r="K109" s="86">
        <v>95</v>
      </c>
      <c r="L109" s="94"/>
      <c r="M109" s="89"/>
    </row>
    <row r="110" spans="2:13" s="3" customFormat="1" ht="10.7" customHeight="1">
      <c r="B110" s="6" t="s">
        <v>153</v>
      </c>
      <c r="C110" s="66" t="s">
        <v>13</v>
      </c>
      <c r="D110" s="66">
        <v>11.7</v>
      </c>
      <c r="E110" s="66">
        <v>65.16</v>
      </c>
      <c r="F110" s="68">
        <f t="shared" si="55"/>
        <v>5206.2839999999997</v>
      </c>
      <c r="G110" s="15">
        <v>79900</v>
      </c>
      <c r="H110" s="15">
        <f t="shared" si="53"/>
        <v>79400</v>
      </c>
      <c r="I110" s="15">
        <f t="shared" si="54"/>
        <v>78900</v>
      </c>
      <c r="K110" s="86">
        <v>96</v>
      </c>
      <c r="L110" s="94"/>
      <c r="M110" s="89"/>
    </row>
    <row r="111" spans="2:13" s="3" customFormat="1" ht="10.7" customHeight="1">
      <c r="B111" s="6" t="s">
        <v>146</v>
      </c>
      <c r="C111" s="66" t="s">
        <v>13</v>
      </c>
      <c r="D111" s="66">
        <v>11.7</v>
      </c>
      <c r="E111" s="66">
        <v>76.55</v>
      </c>
      <c r="F111" s="68">
        <f t="shared" ref="F111" si="56">G111*E111/1000</f>
        <v>6583.3</v>
      </c>
      <c r="G111" s="15">
        <v>86000</v>
      </c>
      <c r="H111" s="15">
        <f t="shared" ref="H111" si="57">G111-500</f>
        <v>85500</v>
      </c>
      <c r="I111" s="15">
        <f t="shared" ref="I111" si="58">H111-500</f>
        <v>85000</v>
      </c>
      <c r="K111" s="86">
        <v>97</v>
      </c>
      <c r="L111" s="94"/>
      <c r="M111" s="89"/>
    </row>
    <row r="112" spans="2:13" s="3" customFormat="1" ht="10.7" customHeight="1">
      <c r="B112" s="6" t="s">
        <v>152</v>
      </c>
      <c r="C112" s="66" t="s">
        <v>13</v>
      </c>
      <c r="D112" s="66">
        <v>11.7</v>
      </c>
      <c r="E112" s="66">
        <v>94</v>
      </c>
      <c r="F112" s="68">
        <f t="shared" si="55"/>
        <v>8084</v>
      </c>
      <c r="G112" s="15">
        <v>86000</v>
      </c>
      <c r="H112" s="15">
        <f t="shared" si="53"/>
        <v>85500</v>
      </c>
      <c r="I112" s="15">
        <f t="shared" si="54"/>
        <v>85000</v>
      </c>
      <c r="K112" s="86">
        <v>98</v>
      </c>
      <c r="L112" s="94"/>
      <c r="M112" s="89"/>
    </row>
    <row r="113" spans="2:13" s="3" customFormat="1" ht="10.7" customHeight="1">
      <c r="B113" s="6" t="s">
        <v>459</v>
      </c>
      <c r="C113" s="66" t="s">
        <v>13</v>
      </c>
      <c r="D113" s="66">
        <v>11.7</v>
      </c>
      <c r="E113" s="66">
        <v>118</v>
      </c>
      <c r="F113" s="68">
        <f t="shared" ref="F113:F114" si="59">G113*E113/1000</f>
        <v>10148</v>
      </c>
      <c r="G113" s="15">
        <v>86000</v>
      </c>
      <c r="H113" s="15">
        <f t="shared" ref="H113" si="60">G113-500</f>
        <v>85500</v>
      </c>
      <c r="I113" s="15">
        <f t="shared" ref="I113" si="61">H113-500</f>
        <v>85000</v>
      </c>
      <c r="K113" s="86">
        <v>99</v>
      </c>
      <c r="L113" s="94"/>
      <c r="M113" s="89"/>
    </row>
    <row r="114" spans="2:13" s="3" customFormat="1" ht="10.7" customHeight="1">
      <c r="B114" s="6" t="s">
        <v>480</v>
      </c>
      <c r="C114" s="66" t="s">
        <v>13</v>
      </c>
      <c r="D114" s="66">
        <v>6</v>
      </c>
      <c r="E114" s="66">
        <v>94</v>
      </c>
      <c r="F114" s="68">
        <f t="shared" si="59"/>
        <v>8084</v>
      </c>
      <c r="G114" s="15">
        <v>86000</v>
      </c>
      <c r="H114" s="15">
        <f t="shared" ref="H114" si="62">G114-500</f>
        <v>85500</v>
      </c>
      <c r="I114" s="15">
        <f t="shared" ref="I114" si="63">H114-500</f>
        <v>85000</v>
      </c>
      <c r="K114" s="86">
        <v>421</v>
      </c>
      <c r="L114" s="94"/>
      <c r="M114" s="89"/>
    </row>
    <row r="115" spans="2:13" s="3" customFormat="1" ht="10.7" customHeight="1">
      <c r="B115" s="88" t="s">
        <v>579</v>
      </c>
      <c r="C115" s="21"/>
      <c r="D115" s="87" t="s">
        <v>556</v>
      </c>
      <c r="E115" s="21"/>
      <c r="F115" s="21"/>
      <c r="G115" s="21" t="s">
        <v>16</v>
      </c>
      <c r="H115" s="21"/>
      <c r="I115" s="21"/>
      <c r="K115" s="86"/>
      <c r="L115" s="33"/>
    </row>
    <row r="116" spans="2:13" s="3" customFormat="1" ht="10.7" customHeight="1">
      <c r="B116" s="21" t="s">
        <v>16</v>
      </c>
      <c r="C116" s="21"/>
      <c r="D116" s="21" t="s">
        <v>235</v>
      </c>
      <c r="E116" s="21"/>
      <c r="F116" s="21"/>
      <c r="G116" s="87" t="s">
        <v>555</v>
      </c>
      <c r="H116" s="21"/>
      <c r="I116" s="21"/>
      <c r="K116" s="86"/>
      <c r="L116" s="33"/>
    </row>
    <row r="117" spans="2:13" s="3" customFormat="1" ht="11.25" customHeight="1">
      <c r="B117" s="22" t="s">
        <v>557</v>
      </c>
      <c r="C117" s="9"/>
      <c r="D117" s="96" t="s">
        <v>38</v>
      </c>
      <c r="E117" s="96"/>
      <c r="F117" s="8"/>
      <c r="G117" s="23"/>
      <c r="H117" s="23" t="s">
        <v>50</v>
      </c>
      <c r="I117" s="24">
        <v>45406</v>
      </c>
      <c r="K117" s="86"/>
      <c r="L117" s="33"/>
    </row>
    <row r="118" spans="2:13" s="3" customFormat="1" ht="10.7" customHeight="1">
      <c r="B118" s="25" t="s">
        <v>0</v>
      </c>
      <c r="C118" s="26" t="s">
        <v>1</v>
      </c>
      <c r="D118" s="26" t="s">
        <v>34</v>
      </c>
      <c r="E118" s="26" t="s">
        <v>2</v>
      </c>
      <c r="F118" s="26" t="s">
        <v>3</v>
      </c>
      <c r="G118" s="26" t="s">
        <v>329</v>
      </c>
      <c r="H118" s="26" t="s">
        <v>329</v>
      </c>
      <c r="I118" s="26" t="s">
        <v>329</v>
      </c>
      <c r="K118" s="86"/>
      <c r="L118" s="33"/>
    </row>
    <row r="119" spans="2:13" s="3" customFormat="1" ht="10.7" customHeight="1">
      <c r="B119" s="27"/>
      <c r="C119" s="28" t="s">
        <v>4</v>
      </c>
      <c r="D119" s="27"/>
      <c r="E119" s="28" t="s">
        <v>5</v>
      </c>
      <c r="F119" s="28" t="s">
        <v>6</v>
      </c>
      <c r="G119" s="28" t="s">
        <v>330</v>
      </c>
      <c r="H119" s="28" t="s">
        <v>331</v>
      </c>
      <c r="I119" s="28" t="s">
        <v>332</v>
      </c>
      <c r="K119" s="86"/>
      <c r="L119" s="33"/>
    </row>
    <row r="120" spans="2:13" s="3" customFormat="1" ht="10.7" customHeight="1">
      <c r="B120" s="5" t="s">
        <v>118</v>
      </c>
      <c r="C120" s="9"/>
      <c r="D120" s="9"/>
      <c r="E120" s="9"/>
      <c r="F120" s="10"/>
      <c r="G120" s="10"/>
      <c r="H120" s="10"/>
      <c r="I120" s="10"/>
      <c r="K120" s="86" t="s">
        <v>523</v>
      </c>
      <c r="L120" s="33"/>
    </row>
    <row r="121" spans="2:13" s="3" customFormat="1" ht="10.7" customHeight="1">
      <c r="B121" s="6" t="s">
        <v>141</v>
      </c>
      <c r="C121" s="66" t="s">
        <v>47</v>
      </c>
      <c r="D121" s="66">
        <v>6</v>
      </c>
      <c r="E121" s="66">
        <v>5</v>
      </c>
      <c r="F121" s="68">
        <f t="shared" ref="F121:F126" si="64">G121*E121/1000</f>
        <v>590</v>
      </c>
      <c r="G121" s="15">
        <v>118000</v>
      </c>
      <c r="H121" s="15">
        <f t="shared" ref="H121:H126" si="65">G121-300</f>
        <v>117700</v>
      </c>
      <c r="I121" s="15">
        <f t="shared" ref="I121:I126" si="66">H121-500</f>
        <v>117200</v>
      </c>
      <c r="K121" s="86">
        <v>106</v>
      </c>
      <c r="L121" s="33"/>
    </row>
    <row r="122" spans="2:13" s="3" customFormat="1" ht="10.7" customHeight="1">
      <c r="B122" s="6" t="s">
        <v>91</v>
      </c>
      <c r="C122" s="66" t="s">
        <v>47</v>
      </c>
      <c r="D122" s="66">
        <v>6</v>
      </c>
      <c r="E122" s="66">
        <v>7</v>
      </c>
      <c r="F122" s="68">
        <f t="shared" si="64"/>
        <v>826</v>
      </c>
      <c r="G122" s="15">
        <v>118000</v>
      </c>
      <c r="H122" s="15">
        <f t="shared" si="65"/>
        <v>117700</v>
      </c>
      <c r="I122" s="15">
        <f t="shared" si="66"/>
        <v>117200</v>
      </c>
      <c r="K122" s="86">
        <v>107</v>
      </c>
      <c r="L122" s="33"/>
    </row>
    <row r="123" spans="2:13" s="3" customFormat="1" ht="10.7" customHeight="1">
      <c r="B123" s="6" t="s">
        <v>95</v>
      </c>
      <c r="C123" s="66" t="s">
        <v>47</v>
      </c>
      <c r="D123" s="66">
        <v>6</v>
      </c>
      <c r="E123" s="66">
        <v>11</v>
      </c>
      <c r="F123" s="68">
        <f t="shared" si="64"/>
        <v>1298</v>
      </c>
      <c r="G123" s="15">
        <v>118000</v>
      </c>
      <c r="H123" s="15">
        <f t="shared" si="65"/>
        <v>117700</v>
      </c>
      <c r="I123" s="15">
        <f t="shared" si="66"/>
        <v>117200</v>
      </c>
      <c r="K123" s="86">
        <v>108</v>
      </c>
      <c r="L123" s="33"/>
    </row>
    <row r="124" spans="2:13" s="3" customFormat="1" ht="10.7" customHeight="1">
      <c r="B124" s="6" t="s">
        <v>94</v>
      </c>
      <c r="C124" s="66" t="s">
        <v>47</v>
      </c>
      <c r="D124" s="66">
        <v>6</v>
      </c>
      <c r="E124" s="66">
        <v>12.06</v>
      </c>
      <c r="F124" s="68">
        <f t="shared" si="64"/>
        <v>1423.08</v>
      </c>
      <c r="G124" s="15">
        <v>118000</v>
      </c>
      <c r="H124" s="15">
        <f t="shared" si="65"/>
        <v>117700</v>
      </c>
      <c r="I124" s="15">
        <f>H124-500</f>
        <v>117200</v>
      </c>
      <c r="K124" s="86">
        <v>109</v>
      </c>
      <c r="L124" s="33"/>
    </row>
    <row r="125" spans="2:13" s="3" customFormat="1" ht="10.7" customHeight="1">
      <c r="B125" s="6" t="s">
        <v>93</v>
      </c>
      <c r="C125" s="66" t="s">
        <v>47</v>
      </c>
      <c r="D125" s="66">
        <v>6</v>
      </c>
      <c r="E125" s="66">
        <v>15.4</v>
      </c>
      <c r="F125" s="68">
        <f t="shared" si="64"/>
        <v>1817.2</v>
      </c>
      <c r="G125" s="15">
        <v>118000</v>
      </c>
      <c r="H125" s="15">
        <f t="shared" si="65"/>
        <v>117700</v>
      </c>
      <c r="I125" s="15">
        <f t="shared" si="66"/>
        <v>117200</v>
      </c>
      <c r="K125" s="86">
        <v>110</v>
      </c>
      <c r="L125" s="33"/>
    </row>
    <row r="126" spans="2:13" s="3" customFormat="1" ht="10.7" customHeight="1">
      <c r="B126" s="6" t="s">
        <v>92</v>
      </c>
      <c r="C126" s="66" t="s">
        <v>47</v>
      </c>
      <c r="D126" s="66">
        <v>6</v>
      </c>
      <c r="E126" s="66">
        <v>19.3</v>
      </c>
      <c r="F126" s="68">
        <f t="shared" si="64"/>
        <v>2277.4</v>
      </c>
      <c r="G126" s="15">
        <v>118000</v>
      </c>
      <c r="H126" s="15">
        <f t="shared" si="65"/>
        <v>117700</v>
      </c>
      <c r="I126" s="15">
        <f t="shared" si="66"/>
        <v>117200</v>
      </c>
      <c r="K126" s="86">
        <v>111</v>
      </c>
      <c r="L126" s="33"/>
    </row>
    <row r="127" spans="2:13" s="3" customFormat="1" ht="10.7" hidden="1" customHeight="1">
      <c r="B127" s="5" t="s">
        <v>119</v>
      </c>
      <c r="C127" s="9"/>
      <c r="D127" s="9"/>
      <c r="E127" s="9"/>
      <c r="F127" s="8"/>
      <c r="G127" s="15">
        <v>130000</v>
      </c>
      <c r="H127" s="30"/>
      <c r="I127" s="30"/>
      <c r="K127" s="86" t="s">
        <v>524</v>
      </c>
      <c r="L127" s="33"/>
    </row>
    <row r="128" spans="2:13" s="3" customFormat="1" ht="10.7" hidden="1" customHeight="1">
      <c r="B128" s="6" t="s">
        <v>313</v>
      </c>
      <c r="C128" s="66" t="s">
        <v>15</v>
      </c>
      <c r="D128" s="66" t="s">
        <v>14</v>
      </c>
      <c r="E128" s="71">
        <v>11.5</v>
      </c>
      <c r="F128" s="68">
        <f>G128*E128/1000</f>
        <v>1495</v>
      </c>
      <c r="G128" s="15">
        <v>130000</v>
      </c>
      <c r="H128" s="15">
        <f t="shared" ref="H128:I130" si="67">G128-200</f>
        <v>129800</v>
      </c>
      <c r="I128" s="15">
        <f t="shared" si="67"/>
        <v>129600</v>
      </c>
      <c r="K128" s="86">
        <v>113</v>
      </c>
      <c r="L128" s="33"/>
    </row>
    <row r="129" spans="2:12" s="3" customFormat="1" ht="10.7" hidden="1" customHeight="1">
      <c r="B129" s="6" t="s">
        <v>285</v>
      </c>
      <c r="C129" s="66" t="s">
        <v>15</v>
      </c>
      <c r="D129" s="66" t="s">
        <v>14</v>
      </c>
      <c r="E129" s="69">
        <v>13</v>
      </c>
      <c r="F129" s="68">
        <f>G129*E129/1000</f>
        <v>1690</v>
      </c>
      <c r="G129" s="15">
        <v>130000</v>
      </c>
      <c r="H129" s="15">
        <f t="shared" si="67"/>
        <v>129800</v>
      </c>
      <c r="I129" s="15">
        <f t="shared" si="67"/>
        <v>129600</v>
      </c>
      <c r="K129" s="86">
        <v>114</v>
      </c>
      <c r="L129" s="33"/>
    </row>
    <row r="130" spans="2:12" s="3" customFormat="1" ht="10.7" hidden="1" customHeight="1">
      <c r="B130" s="6" t="s">
        <v>143</v>
      </c>
      <c r="C130" s="66" t="s">
        <v>15</v>
      </c>
      <c r="D130" s="66" t="s">
        <v>14</v>
      </c>
      <c r="E130" s="69">
        <v>18</v>
      </c>
      <c r="F130" s="68">
        <f>G130*E130/1000</f>
        <v>2340</v>
      </c>
      <c r="G130" s="15">
        <v>130000</v>
      </c>
      <c r="H130" s="15">
        <f t="shared" si="67"/>
        <v>129800</v>
      </c>
      <c r="I130" s="15">
        <f t="shared" si="67"/>
        <v>129600</v>
      </c>
      <c r="K130" s="86">
        <v>115</v>
      </c>
      <c r="L130" s="33"/>
    </row>
    <row r="131" spans="2:12" s="3" customFormat="1" ht="10.7" hidden="1" customHeight="1">
      <c r="B131" s="6" t="s">
        <v>402</v>
      </c>
      <c r="C131" s="66" t="s">
        <v>15</v>
      </c>
      <c r="D131" s="66" t="s">
        <v>14</v>
      </c>
      <c r="E131" s="69">
        <v>21</v>
      </c>
      <c r="F131" s="68">
        <f>G131*E131/1000</f>
        <v>2730</v>
      </c>
      <c r="G131" s="15">
        <v>130000</v>
      </c>
      <c r="H131" s="15">
        <f>G131-200</f>
        <v>129800</v>
      </c>
      <c r="I131" s="15">
        <f>H131-200</f>
        <v>129600</v>
      </c>
      <c r="K131" s="86">
        <v>116</v>
      </c>
      <c r="L131" s="33"/>
    </row>
    <row r="132" spans="2:12" s="3" customFormat="1" ht="10.7" hidden="1" customHeight="1">
      <c r="B132" s="6" t="s">
        <v>370</v>
      </c>
      <c r="C132" s="66" t="s">
        <v>15</v>
      </c>
      <c r="D132" s="66" t="s">
        <v>14</v>
      </c>
      <c r="E132" s="69">
        <v>25.5</v>
      </c>
      <c r="F132" s="68">
        <f>G132*E132/1000</f>
        <v>3315</v>
      </c>
      <c r="G132" s="15">
        <v>130000</v>
      </c>
      <c r="H132" s="15">
        <f>G132-200</f>
        <v>129800</v>
      </c>
      <c r="I132" s="15">
        <f>H132-200</f>
        <v>129600</v>
      </c>
      <c r="K132" s="86">
        <v>117</v>
      </c>
      <c r="L132" s="33"/>
    </row>
    <row r="133" spans="2:12" s="3" customFormat="1" ht="10.7" hidden="1" customHeight="1">
      <c r="B133" s="5" t="s">
        <v>133</v>
      </c>
      <c r="C133" s="9"/>
      <c r="D133" s="9"/>
      <c r="E133" s="10"/>
      <c r="F133" s="8"/>
      <c r="G133" s="15">
        <v>130000</v>
      </c>
      <c r="H133" s="30"/>
      <c r="I133" s="30"/>
      <c r="K133" s="86" t="s">
        <v>525</v>
      </c>
      <c r="L133" s="33"/>
    </row>
    <row r="134" spans="2:12" s="3" customFormat="1" ht="10.7" hidden="1" customHeight="1">
      <c r="B134" s="11" t="s">
        <v>202</v>
      </c>
      <c r="C134" s="37" t="s">
        <v>15</v>
      </c>
      <c r="D134" s="37" t="s">
        <v>203</v>
      </c>
      <c r="E134" s="49">
        <v>35.5</v>
      </c>
      <c r="F134" s="50">
        <f t="shared" ref="F134:F148" si="68">G134*6</f>
        <v>780000</v>
      </c>
      <c r="G134" s="15">
        <v>130000</v>
      </c>
      <c r="H134" s="32">
        <f t="shared" ref="H134:I148" si="69">G134*0.99</f>
        <v>128700</v>
      </c>
      <c r="I134" s="32">
        <f t="shared" si="69"/>
        <v>127413</v>
      </c>
      <c r="K134" s="86">
        <v>119</v>
      </c>
      <c r="L134" s="33"/>
    </row>
    <row r="135" spans="2:12" s="3" customFormat="1" ht="10.7" hidden="1" customHeight="1">
      <c r="B135" s="11" t="s">
        <v>294</v>
      </c>
      <c r="C135" s="37" t="s">
        <v>15</v>
      </c>
      <c r="D135" s="37" t="s">
        <v>79</v>
      </c>
      <c r="E135" s="49">
        <v>32</v>
      </c>
      <c r="F135" s="50">
        <f t="shared" si="68"/>
        <v>780000</v>
      </c>
      <c r="G135" s="15">
        <v>130000</v>
      </c>
      <c r="H135" s="32">
        <f t="shared" si="69"/>
        <v>128700</v>
      </c>
      <c r="I135" s="32">
        <f t="shared" si="69"/>
        <v>127413</v>
      </c>
      <c r="K135" s="86">
        <v>120</v>
      </c>
      <c r="L135" s="33"/>
    </row>
    <row r="136" spans="2:12" s="3" customFormat="1" ht="10.7" hidden="1" customHeight="1">
      <c r="B136" s="11" t="s">
        <v>305</v>
      </c>
      <c r="C136" s="37" t="s">
        <v>15</v>
      </c>
      <c r="D136" s="37" t="s">
        <v>306</v>
      </c>
      <c r="E136" s="49">
        <v>32</v>
      </c>
      <c r="F136" s="50">
        <f>G136*6</f>
        <v>780000</v>
      </c>
      <c r="G136" s="15">
        <v>130000</v>
      </c>
      <c r="H136" s="32">
        <f t="shared" si="69"/>
        <v>128700</v>
      </c>
      <c r="I136" s="32">
        <f t="shared" si="69"/>
        <v>127413</v>
      </c>
      <c r="K136" s="86">
        <v>121</v>
      </c>
      <c r="L136" s="33"/>
    </row>
    <row r="137" spans="2:12" s="3" customFormat="1" ht="10.7" hidden="1" customHeight="1">
      <c r="B137" s="11" t="s">
        <v>299</v>
      </c>
      <c r="C137" s="37" t="s">
        <v>15</v>
      </c>
      <c r="D137" s="37" t="s">
        <v>246</v>
      </c>
      <c r="E137" s="49">
        <v>32</v>
      </c>
      <c r="F137" s="50">
        <f t="shared" si="68"/>
        <v>780000</v>
      </c>
      <c r="G137" s="15">
        <v>130000</v>
      </c>
      <c r="H137" s="32">
        <f t="shared" si="69"/>
        <v>128700</v>
      </c>
      <c r="I137" s="32">
        <f t="shared" si="69"/>
        <v>127413</v>
      </c>
      <c r="K137" s="86">
        <v>122</v>
      </c>
      <c r="L137" s="33"/>
    </row>
    <row r="138" spans="2:12" s="3" customFormat="1" ht="10.7" hidden="1" customHeight="1">
      <c r="B138" s="11" t="s">
        <v>298</v>
      </c>
      <c r="C138" s="37" t="s">
        <v>15</v>
      </c>
      <c r="D138" s="37" t="s">
        <v>246</v>
      </c>
      <c r="E138" s="49">
        <v>32</v>
      </c>
      <c r="F138" s="50">
        <f t="shared" si="68"/>
        <v>780000</v>
      </c>
      <c r="G138" s="15">
        <v>130000</v>
      </c>
      <c r="H138" s="32">
        <f t="shared" si="69"/>
        <v>128700</v>
      </c>
      <c r="I138" s="32">
        <f t="shared" si="69"/>
        <v>127413</v>
      </c>
      <c r="K138" s="86">
        <v>123</v>
      </c>
      <c r="L138" s="33"/>
    </row>
    <row r="139" spans="2:12" s="3" customFormat="1" ht="10.7" hidden="1" customHeight="1">
      <c r="B139" s="11" t="s">
        <v>242</v>
      </c>
      <c r="C139" s="37" t="s">
        <v>15</v>
      </c>
      <c r="D139" s="37" t="s">
        <v>246</v>
      </c>
      <c r="E139" s="49">
        <v>32</v>
      </c>
      <c r="F139" s="50">
        <f t="shared" si="68"/>
        <v>780000</v>
      </c>
      <c r="G139" s="15">
        <v>130000</v>
      </c>
      <c r="H139" s="32">
        <f t="shared" si="69"/>
        <v>128700</v>
      </c>
      <c r="I139" s="32">
        <f t="shared" si="69"/>
        <v>127413</v>
      </c>
      <c r="K139" s="86">
        <v>124</v>
      </c>
      <c r="L139" s="33"/>
    </row>
    <row r="140" spans="2:12" s="3" customFormat="1" ht="10.7" hidden="1" customHeight="1">
      <c r="B140" s="11" t="s">
        <v>191</v>
      </c>
      <c r="C140" s="37" t="s">
        <v>15</v>
      </c>
      <c r="D140" s="37" t="s">
        <v>80</v>
      </c>
      <c r="E140" s="49">
        <v>35.5</v>
      </c>
      <c r="F140" s="50">
        <f t="shared" si="68"/>
        <v>780000</v>
      </c>
      <c r="G140" s="15">
        <v>130000</v>
      </c>
      <c r="H140" s="32">
        <f t="shared" si="69"/>
        <v>128700</v>
      </c>
      <c r="I140" s="32">
        <f t="shared" si="69"/>
        <v>127413</v>
      </c>
      <c r="K140" s="86">
        <v>125</v>
      </c>
      <c r="L140" s="33"/>
    </row>
    <row r="141" spans="2:12" s="3" customFormat="1" ht="10.7" hidden="1" customHeight="1">
      <c r="B141" s="11" t="s">
        <v>241</v>
      </c>
      <c r="C141" s="37" t="s">
        <v>15</v>
      </c>
      <c r="D141" s="37" t="s">
        <v>247</v>
      </c>
      <c r="E141" s="49">
        <v>32</v>
      </c>
      <c r="F141" s="50">
        <f>G141*6</f>
        <v>780000</v>
      </c>
      <c r="G141" s="15">
        <v>130000</v>
      </c>
      <c r="H141" s="32">
        <f t="shared" si="69"/>
        <v>128700</v>
      </c>
      <c r="I141" s="32">
        <f t="shared" si="69"/>
        <v>127413</v>
      </c>
      <c r="K141" s="86">
        <v>126</v>
      </c>
      <c r="L141" s="33"/>
    </row>
    <row r="142" spans="2:12" s="3" customFormat="1" ht="10.7" hidden="1" customHeight="1">
      <c r="B142" s="11" t="s">
        <v>243</v>
      </c>
      <c r="C142" s="37" t="s">
        <v>15</v>
      </c>
      <c r="D142" s="37" t="s">
        <v>247</v>
      </c>
      <c r="E142" s="49">
        <v>32</v>
      </c>
      <c r="F142" s="50">
        <f t="shared" si="68"/>
        <v>780000</v>
      </c>
      <c r="G142" s="15">
        <v>130000</v>
      </c>
      <c r="H142" s="32">
        <f t="shared" si="69"/>
        <v>128700</v>
      </c>
      <c r="I142" s="32">
        <f t="shared" si="69"/>
        <v>127413</v>
      </c>
      <c r="K142" s="86">
        <v>127</v>
      </c>
      <c r="L142" s="33"/>
    </row>
    <row r="143" spans="2:12" s="3" customFormat="1" ht="10.7" hidden="1" customHeight="1">
      <c r="B143" s="11" t="s">
        <v>244</v>
      </c>
      <c r="C143" s="37" t="s">
        <v>15</v>
      </c>
      <c r="D143" s="37" t="s">
        <v>247</v>
      </c>
      <c r="E143" s="49">
        <v>32</v>
      </c>
      <c r="F143" s="50">
        <f t="shared" si="68"/>
        <v>780000</v>
      </c>
      <c r="G143" s="15">
        <v>130000</v>
      </c>
      <c r="H143" s="32">
        <f t="shared" si="69"/>
        <v>128700</v>
      </c>
      <c r="I143" s="32">
        <f t="shared" si="69"/>
        <v>127413</v>
      </c>
      <c r="K143" s="86">
        <v>128</v>
      </c>
      <c r="L143" s="33"/>
    </row>
    <row r="144" spans="2:12" s="3" customFormat="1" ht="10.7" hidden="1" customHeight="1">
      <c r="B144" s="11" t="s">
        <v>245</v>
      </c>
      <c r="C144" s="37" t="s">
        <v>15</v>
      </c>
      <c r="D144" s="37" t="s">
        <v>247</v>
      </c>
      <c r="E144" s="49">
        <v>32</v>
      </c>
      <c r="F144" s="50">
        <f t="shared" si="68"/>
        <v>780000</v>
      </c>
      <c r="G144" s="15">
        <v>130000</v>
      </c>
      <c r="H144" s="32">
        <f t="shared" si="69"/>
        <v>128700</v>
      </c>
      <c r="I144" s="32">
        <f t="shared" si="69"/>
        <v>127413</v>
      </c>
      <c r="K144" s="86">
        <v>129</v>
      </c>
      <c r="L144" s="33"/>
    </row>
    <row r="145" spans="2:12" s="3" customFormat="1" ht="10.7" hidden="1" customHeight="1">
      <c r="B145" s="11" t="s">
        <v>192</v>
      </c>
      <c r="C145" s="37" t="s">
        <v>15</v>
      </c>
      <c r="D145" s="37" t="s">
        <v>81</v>
      </c>
      <c r="E145" s="49">
        <v>44.5</v>
      </c>
      <c r="F145" s="50">
        <f t="shared" si="68"/>
        <v>780000</v>
      </c>
      <c r="G145" s="15">
        <v>130000</v>
      </c>
      <c r="H145" s="32">
        <f t="shared" si="69"/>
        <v>128700</v>
      </c>
      <c r="I145" s="32">
        <f t="shared" si="69"/>
        <v>127413</v>
      </c>
      <c r="K145" s="86">
        <v>130</v>
      </c>
      <c r="L145" s="33"/>
    </row>
    <row r="146" spans="2:12" s="3" customFormat="1" ht="10.7" hidden="1" customHeight="1">
      <c r="B146" s="11" t="s">
        <v>200</v>
      </c>
      <c r="C146" s="37" t="s">
        <v>15</v>
      </c>
      <c r="D146" s="37" t="s">
        <v>201</v>
      </c>
      <c r="E146" s="49">
        <v>44.5</v>
      </c>
      <c r="F146" s="50">
        <f t="shared" si="68"/>
        <v>780000</v>
      </c>
      <c r="G146" s="15">
        <v>130000</v>
      </c>
      <c r="H146" s="32">
        <f t="shared" si="69"/>
        <v>128700</v>
      </c>
      <c r="I146" s="32">
        <f t="shared" si="69"/>
        <v>127413</v>
      </c>
      <c r="K146" s="86">
        <v>131</v>
      </c>
      <c r="L146" s="33"/>
    </row>
    <row r="147" spans="2:12" s="3" customFormat="1" ht="10.7" hidden="1" customHeight="1">
      <c r="B147" s="11" t="s">
        <v>193</v>
      </c>
      <c r="C147" s="37" t="s">
        <v>15</v>
      </c>
      <c r="D147" s="37" t="s">
        <v>82</v>
      </c>
      <c r="E147" s="49">
        <v>44.5</v>
      </c>
      <c r="F147" s="50">
        <f t="shared" si="68"/>
        <v>780000</v>
      </c>
      <c r="G147" s="15">
        <v>130000</v>
      </c>
      <c r="H147" s="32">
        <f t="shared" si="69"/>
        <v>128700</v>
      </c>
      <c r="I147" s="32">
        <f t="shared" si="69"/>
        <v>127413</v>
      </c>
      <c r="K147" s="86">
        <v>132</v>
      </c>
      <c r="L147" s="33"/>
    </row>
    <row r="148" spans="2:12" s="3" customFormat="1" ht="10.7" hidden="1" customHeight="1">
      <c r="B148" s="11" t="s">
        <v>194</v>
      </c>
      <c r="C148" s="37" t="s">
        <v>15</v>
      </c>
      <c r="D148" s="37" t="s">
        <v>83</v>
      </c>
      <c r="E148" s="49">
        <v>44.5</v>
      </c>
      <c r="F148" s="50">
        <f t="shared" si="68"/>
        <v>780000</v>
      </c>
      <c r="G148" s="15">
        <v>130000</v>
      </c>
      <c r="H148" s="32">
        <f t="shared" si="69"/>
        <v>128700</v>
      </c>
      <c r="I148" s="32">
        <f t="shared" si="69"/>
        <v>127413</v>
      </c>
      <c r="K148" s="86">
        <v>133</v>
      </c>
      <c r="L148" s="33"/>
    </row>
    <row r="149" spans="2:12" s="4" customFormat="1" ht="10.7" customHeight="1">
      <c r="B149" s="5" t="s">
        <v>70</v>
      </c>
      <c r="C149" s="5"/>
      <c r="D149" s="5"/>
      <c r="E149" s="5"/>
      <c r="F149" s="29"/>
      <c r="G149" s="5"/>
      <c r="H149" s="5"/>
      <c r="I149" s="5"/>
      <c r="K149" s="86" t="s">
        <v>526</v>
      </c>
      <c r="L149" s="33"/>
    </row>
    <row r="150" spans="2:12" s="4" customFormat="1" ht="10.7" hidden="1" customHeight="1">
      <c r="B150" s="6" t="s">
        <v>90</v>
      </c>
      <c r="C150" s="66" t="s">
        <v>13</v>
      </c>
      <c r="D150" s="66" t="s">
        <v>10</v>
      </c>
      <c r="E150" s="66">
        <v>56.5</v>
      </c>
      <c r="F150" s="68">
        <f t="shared" ref="F150:F156" si="70">G150*E150/1000</f>
        <v>1288.2</v>
      </c>
      <c r="G150" s="15">
        <v>22800</v>
      </c>
      <c r="H150" s="15">
        <f t="shared" ref="H150:I152" si="71">G150-500</f>
        <v>22300</v>
      </c>
      <c r="I150" s="15">
        <f t="shared" si="71"/>
        <v>21800</v>
      </c>
      <c r="K150" s="86">
        <v>135</v>
      </c>
      <c r="L150" s="33"/>
    </row>
    <row r="151" spans="2:12" s="4" customFormat="1" ht="10.7" hidden="1" customHeight="1">
      <c r="B151" s="6" t="s">
        <v>158</v>
      </c>
      <c r="C151" s="66" t="s">
        <v>13</v>
      </c>
      <c r="D151" s="66" t="s">
        <v>74</v>
      </c>
      <c r="E151" s="66">
        <v>33</v>
      </c>
      <c r="F151" s="68">
        <f>G151*E151/1000</f>
        <v>841.5</v>
      </c>
      <c r="G151" s="15">
        <v>25500</v>
      </c>
      <c r="H151" s="15">
        <f t="shared" si="71"/>
        <v>25000</v>
      </c>
      <c r="I151" s="15">
        <f t="shared" si="71"/>
        <v>24500</v>
      </c>
      <c r="K151" s="86">
        <v>136</v>
      </c>
      <c r="L151" s="33"/>
    </row>
    <row r="152" spans="2:12" s="4" customFormat="1" ht="10.7" hidden="1" customHeight="1">
      <c r="B152" s="6" t="s">
        <v>71</v>
      </c>
      <c r="C152" s="66" t="s">
        <v>13</v>
      </c>
      <c r="D152" s="66" t="s">
        <v>74</v>
      </c>
      <c r="E152" s="66">
        <v>30</v>
      </c>
      <c r="F152" s="68">
        <f t="shared" si="70"/>
        <v>819</v>
      </c>
      <c r="G152" s="15">
        <v>27300</v>
      </c>
      <c r="H152" s="15">
        <f t="shared" si="71"/>
        <v>26800</v>
      </c>
      <c r="I152" s="15">
        <f t="shared" si="71"/>
        <v>26300</v>
      </c>
      <c r="K152" s="86">
        <v>137</v>
      </c>
      <c r="L152" s="33"/>
    </row>
    <row r="153" spans="2:12" s="4" customFormat="1" ht="10.7" customHeight="1">
      <c r="B153" s="6" t="s">
        <v>159</v>
      </c>
      <c r="C153" s="66" t="s">
        <v>47</v>
      </c>
      <c r="D153" s="66" t="s">
        <v>14</v>
      </c>
      <c r="E153" s="66">
        <v>52.6</v>
      </c>
      <c r="F153" s="68">
        <f>G153*E153/1000</f>
        <v>4728.74</v>
      </c>
      <c r="G153" s="15">
        <v>89900</v>
      </c>
      <c r="H153" s="15">
        <f t="shared" ref="H153:H155" si="72">G153-1050</f>
        <v>88850</v>
      </c>
      <c r="I153" s="15">
        <f t="shared" ref="I153:I160" si="73">H153-500</f>
        <v>88350</v>
      </c>
      <c r="K153" s="86">
        <v>138</v>
      </c>
      <c r="L153" s="94"/>
    </row>
    <row r="154" spans="2:12" s="3" customFormat="1" ht="10.7" customHeight="1">
      <c r="B154" s="6" t="s">
        <v>159</v>
      </c>
      <c r="C154" s="66" t="s">
        <v>13</v>
      </c>
      <c r="D154" s="72" t="s">
        <v>10</v>
      </c>
      <c r="E154" s="66">
        <v>66</v>
      </c>
      <c r="F154" s="68">
        <f t="shared" si="70"/>
        <v>5933.4</v>
      </c>
      <c r="G154" s="15">
        <v>89900</v>
      </c>
      <c r="H154" s="15">
        <f t="shared" si="72"/>
        <v>88850</v>
      </c>
      <c r="I154" s="15">
        <f t="shared" si="73"/>
        <v>88350</v>
      </c>
      <c r="K154" s="86">
        <v>139</v>
      </c>
      <c r="L154" s="94"/>
    </row>
    <row r="155" spans="2:12" s="4" customFormat="1" ht="10.7" customHeight="1">
      <c r="B155" s="6" t="s">
        <v>160</v>
      </c>
      <c r="C155" s="66" t="s">
        <v>47</v>
      </c>
      <c r="D155" s="66" t="s">
        <v>14</v>
      </c>
      <c r="E155" s="66">
        <v>78</v>
      </c>
      <c r="F155" s="68">
        <f>G155*E155/1000</f>
        <v>7012.2</v>
      </c>
      <c r="G155" s="15">
        <v>89900</v>
      </c>
      <c r="H155" s="15">
        <f t="shared" si="72"/>
        <v>88850</v>
      </c>
      <c r="I155" s="15">
        <f t="shared" si="73"/>
        <v>88350</v>
      </c>
      <c r="K155" s="86">
        <v>140</v>
      </c>
      <c r="L155" s="94"/>
    </row>
    <row r="156" spans="2:12" s="3" customFormat="1" ht="10.7" customHeight="1">
      <c r="B156" s="6" t="s">
        <v>160</v>
      </c>
      <c r="C156" s="66" t="s">
        <v>13</v>
      </c>
      <c r="D156" s="72" t="s">
        <v>10</v>
      </c>
      <c r="E156" s="66">
        <v>98</v>
      </c>
      <c r="F156" s="68">
        <f t="shared" si="70"/>
        <v>8810.2000000000007</v>
      </c>
      <c r="G156" s="15">
        <v>89900</v>
      </c>
      <c r="H156" s="15">
        <f>G156-1050</f>
        <v>88850</v>
      </c>
      <c r="I156" s="15">
        <f t="shared" si="73"/>
        <v>88350</v>
      </c>
      <c r="K156" s="86">
        <v>141</v>
      </c>
      <c r="L156" s="94"/>
    </row>
    <row r="157" spans="2:12" s="3" customFormat="1" ht="10.7" hidden="1" customHeight="1">
      <c r="B157" s="6" t="s">
        <v>160</v>
      </c>
      <c r="C157" s="66" t="s">
        <v>13</v>
      </c>
      <c r="D157" s="72" t="s">
        <v>455</v>
      </c>
      <c r="E157" s="66">
        <v>106</v>
      </c>
      <c r="F157" s="68">
        <f t="shared" ref="F157" si="74">G157*E157/1000</f>
        <v>9529.4</v>
      </c>
      <c r="G157" s="15">
        <v>89900</v>
      </c>
      <c r="H157" s="15">
        <f>G157-1050</f>
        <v>88850</v>
      </c>
      <c r="I157" s="15">
        <f t="shared" ref="I157" si="75">H157-500</f>
        <v>88350</v>
      </c>
      <c r="K157" s="86">
        <v>142</v>
      </c>
      <c r="L157" s="94"/>
    </row>
    <row r="158" spans="2:12" s="3" customFormat="1" ht="10.7" customHeight="1">
      <c r="B158" s="6" t="s">
        <v>161</v>
      </c>
      <c r="C158" s="66" t="s">
        <v>13</v>
      </c>
      <c r="D158" s="66" t="s">
        <v>12</v>
      </c>
      <c r="E158" s="66">
        <v>292</v>
      </c>
      <c r="F158" s="68">
        <f t="shared" ref="F158:F171" si="76">G158*E158/1000</f>
        <v>26250.799999999999</v>
      </c>
      <c r="G158" s="15">
        <v>89900</v>
      </c>
      <c r="H158" s="15">
        <f t="shared" ref="H158:H160" si="77">G158-200</f>
        <v>89700</v>
      </c>
      <c r="I158" s="15">
        <f t="shared" si="73"/>
        <v>89200</v>
      </c>
      <c r="K158" s="86">
        <v>143</v>
      </c>
      <c r="L158" s="94"/>
    </row>
    <row r="159" spans="2:12" s="3" customFormat="1" ht="10.7" hidden="1" customHeight="1">
      <c r="B159" s="6" t="s">
        <v>162</v>
      </c>
      <c r="C159" s="66" t="s">
        <v>13</v>
      </c>
      <c r="D159" s="66" t="s">
        <v>11</v>
      </c>
      <c r="E159" s="66">
        <v>247</v>
      </c>
      <c r="F159" s="68">
        <f t="shared" si="76"/>
        <v>22205.3</v>
      </c>
      <c r="G159" s="15">
        <v>89900</v>
      </c>
      <c r="H159" s="15">
        <f t="shared" si="77"/>
        <v>89700</v>
      </c>
      <c r="I159" s="15">
        <f t="shared" si="73"/>
        <v>89200</v>
      </c>
      <c r="K159" s="86">
        <v>144</v>
      </c>
      <c r="L159" s="94"/>
    </row>
    <row r="160" spans="2:12" s="3" customFormat="1" ht="10.7" hidden="1" customHeight="1">
      <c r="B160" s="6" t="s">
        <v>17</v>
      </c>
      <c r="C160" s="72" t="s">
        <v>36</v>
      </c>
      <c r="D160" s="66" t="s">
        <v>12</v>
      </c>
      <c r="E160" s="66">
        <v>360</v>
      </c>
      <c r="F160" s="68">
        <f>G160*E160/1000</f>
        <v>32364</v>
      </c>
      <c r="G160" s="15">
        <v>89900</v>
      </c>
      <c r="H160" s="15">
        <f t="shared" si="77"/>
        <v>89700</v>
      </c>
      <c r="I160" s="15">
        <f t="shared" si="73"/>
        <v>89200</v>
      </c>
      <c r="K160" s="86">
        <v>145</v>
      </c>
      <c r="L160" s="94"/>
    </row>
    <row r="161" spans="2:12" s="3" customFormat="1" ht="10.7" customHeight="1">
      <c r="B161" s="6" t="s">
        <v>162</v>
      </c>
      <c r="C161" s="66" t="s">
        <v>13</v>
      </c>
      <c r="D161" s="66" t="s">
        <v>12</v>
      </c>
      <c r="E161" s="66">
        <v>364</v>
      </c>
      <c r="F161" s="68">
        <f>G161*E161/1000</f>
        <v>32723.599999999999</v>
      </c>
      <c r="G161" s="15">
        <v>89900</v>
      </c>
      <c r="H161" s="15">
        <f t="shared" ref="H161:H177" si="78">G161-200</f>
        <v>89700</v>
      </c>
      <c r="I161" s="15">
        <f t="shared" ref="I161:I171" si="79">H161-500</f>
        <v>89200</v>
      </c>
      <c r="K161" s="86">
        <v>146</v>
      </c>
      <c r="L161" s="94"/>
    </row>
    <row r="162" spans="2:12" s="3" customFormat="1" ht="10.7" customHeight="1">
      <c r="B162" s="6" t="s">
        <v>163</v>
      </c>
      <c r="C162" s="66" t="s">
        <v>13</v>
      </c>
      <c r="D162" s="66" t="s">
        <v>12</v>
      </c>
      <c r="E162" s="66">
        <v>442</v>
      </c>
      <c r="F162" s="68">
        <f t="shared" si="76"/>
        <v>39735.800000000003</v>
      </c>
      <c r="G162" s="15">
        <v>89900</v>
      </c>
      <c r="H162" s="15">
        <f t="shared" si="78"/>
        <v>89700</v>
      </c>
      <c r="I162" s="15">
        <f t="shared" si="79"/>
        <v>89200</v>
      </c>
      <c r="K162" s="86">
        <v>147</v>
      </c>
      <c r="L162" s="94"/>
    </row>
    <row r="163" spans="2:12" s="3" customFormat="1" ht="10.7" customHeight="1">
      <c r="B163" s="6" t="s">
        <v>164</v>
      </c>
      <c r="C163" s="66" t="s">
        <v>13</v>
      </c>
      <c r="D163" s="66" t="s">
        <v>12</v>
      </c>
      <c r="E163" s="66">
        <v>588</v>
      </c>
      <c r="F163" s="68">
        <f>G163*E163/1000</f>
        <v>52861.2</v>
      </c>
      <c r="G163" s="15">
        <v>89900</v>
      </c>
      <c r="H163" s="15">
        <f t="shared" si="78"/>
        <v>89700</v>
      </c>
      <c r="I163" s="15">
        <f t="shared" si="79"/>
        <v>89200</v>
      </c>
      <c r="K163" s="86">
        <v>148</v>
      </c>
      <c r="L163" s="94"/>
    </row>
    <row r="164" spans="2:12" s="3" customFormat="1" ht="10.7" hidden="1" customHeight="1">
      <c r="B164" s="6" t="s">
        <v>164</v>
      </c>
      <c r="C164" s="66" t="s">
        <v>13</v>
      </c>
      <c r="D164" s="72" t="s">
        <v>214</v>
      </c>
      <c r="E164" s="66">
        <v>758</v>
      </c>
      <c r="F164" s="68">
        <f>G164*E164/1000</f>
        <v>68144.2</v>
      </c>
      <c r="G164" s="15">
        <v>89900</v>
      </c>
      <c r="H164" s="15">
        <f t="shared" ref="H164" si="80">G164-200</f>
        <v>89700</v>
      </c>
      <c r="I164" s="15">
        <f t="shared" ref="I164" si="81">H164-500</f>
        <v>89200</v>
      </c>
      <c r="K164" s="86">
        <v>149</v>
      </c>
      <c r="L164" s="94"/>
    </row>
    <row r="165" spans="2:12" s="3" customFormat="1" ht="10.7" customHeight="1">
      <c r="B165" s="6" t="s">
        <v>169</v>
      </c>
      <c r="C165" s="66" t="s">
        <v>13</v>
      </c>
      <c r="D165" s="66" t="s">
        <v>12</v>
      </c>
      <c r="E165" s="66">
        <v>726</v>
      </c>
      <c r="F165" s="68">
        <f t="shared" si="76"/>
        <v>65267.4</v>
      </c>
      <c r="G165" s="15">
        <v>89900</v>
      </c>
      <c r="H165" s="15">
        <f t="shared" si="78"/>
        <v>89700</v>
      </c>
      <c r="I165" s="15">
        <f t="shared" si="79"/>
        <v>89200</v>
      </c>
      <c r="K165" s="86">
        <v>150</v>
      </c>
      <c r="L165" s="94"/>
    </row>
    <row r="166" spans="2:12" s="3" customFormat="1" ht="10.7" customHeight="1">
      <c r="B166" s="6" t="s">
        <v>165</v>
      </c>
      <c r="C166" s="66" t="s">
        <v>13</v>
      </c>
      <c r="D166" s="66" t="s">
        <v>12</v>
      </c>
      <c r="E166" s="66">
        <v>852</v>
      </c>
      <c r="F166" s="68">
        <f>G166*E166/1000</f>
        <v>76594.8</v>
      </c>
      <c r="G166" s="15">
        <v>89900</v>
      </c>
      <c r="H166" s="15">
        <f t="shared" si="78"/>
        <v>89700</v>
      </c>
      <c r="I166" s="15">
        <f t="shared" si="79"/>
        <v>89200</v>
      </c>
      <c r="K166" s="86">
        <v>151</v>
      </c>
      <c r="L166" s="94"/>
    </row>
    <row r="167" spans="2:12" s="3" customFormat="1" ht="10.7" hidden="1" customHeight="1">
      <c r="B167" s="6" t="s">
        <v>165</v>
      </c>
      <c r="C167" s="66" t="s">
        <v>13</v>
      </c>
      <c r="D167" s="72" t="s">
        <v>214</v>
      </c>
      <c r="E167" s="66">
        <v>1137</v>
      </c>
      <c r="F167" s="68">
        <f>G167*E167/1000</f>
        <v>102216.3</v>
      </c>
      <c r="G167" s="15">
        <v>89900</v>
      </c>
      <c r="H167" s="15">
        <f t="shared" si="78"/>
        <v>89700</v>
      </c>
      <c r="I167" s="15">
        <f t="shared" si="79"/>
        <v>89200</v>
      </c>
      <c r="K167" s="86">
        <v>152</v>
      </c>
      <c r="L167" s="94"/>
    </row>
    <row r="168" spans="2:12" s="3" customFormat="1" ht="10.7" customHeight="1">
      <c r="B168" s="6" t="s">
        <v>170</v>
      </c>
      <c r="C168" s="66" t="s">
        <v>13</v>
      </c>
      <c r="D168" s="66" t="s">
        <v>12</v>
      </c>
      <c r="E168" s="66">
        <v>1007</v>
      </c>
      <c r="F168" s="68">
        <f>G168*E168/1000</f>
        <v>90529.3</v>
      </c>
      <c r="G168" s="15">
        <v>89900</v>
      </c>
      <c r="H168" s="15">
        <f t="shared" si="78"/>
        <v>89700</v>
      </c>
      <c r="I168" s="15">
        <f t="shared" si="79"/>
        <v>89200</v>
      </c>
      <c r="K168" s="86">
        <v>153</v>
      </c>
      <c r="L168" s="94"/>
    </row>
    <row r="169" spans="2:12" s="3" customFormat="1" ht="10.7" customHeight="1">
      <c r="B169" s="6" t="s">
        <v>166</v>
      </c>
      <c r="C169" s="66" t="s">
        <v>13</v>
      </c>
      <c r="D169" s="66" t="s">
        <v>12</v>
      </c>
      <c r="E169" s="66">
        <v>1137</v>
      </c>
      <c r="F169" s="68">
        <f t="shared" si="76"/>
        <v>102216.3</v>
      </c>
      <c r="G169" s="15">
        <v>89900</v>
      </c>
      <c r="H169" s="15">
        <f t="shared" si="78"/>
        <v>89700</v>
      </c>
      <c r="I169" s="15">
        <f t="shared" si="79"/>
        <v>89200</v>
      </c>
      <c r="K169" s="86">
        <v>154</v>
      </c>
      <c r="L169" s="94"/>
    </row>
    <row r="170" spans="2:12" s="3" customFormat="1" ht="10.7" customHeight="1">
      <c r="B170" s="6" t="s">
        <v>171</v>
      </c>
      <c r="C170" s="66" t="s">
        <v>13</v>
      </c>
      <c r="D170" s="66" t="s">
        <v>12</v>
      </c>
      <c r="E170" s="66">
        <v>1285</v>
      </c>
      <c r="F170" s="68">
        <f t="shared" si="76"/>
        <v>128371.5</v>
      </c>
      <c r="G170" s="15">
        <v>99900</v>
      </c>
      <c r="H170" s="15">
        <f t="shared" si="78"/>
        <v>99700</v>
      </c>
      <c r="I170" s="15">
        <f t="shared" si="79"/>
        <v>99200</v>
      </c>
      <c r="K170" s="86">
        <v>155</v>
      </c>
      <c r="L170" s="94"/>
    </row>
    <row r="171" spans="2:12" s="3" customFormat="1" ht="10.7" customHeight="1">
      <c r="B171" s="6" t="s">
        <v>167</v>
      </c>
      <c r="C171" s="66" t="s">
        <v>13</v>
      </c>
      <c r="D171" s="66" t="s">
        <v>12</v>
      </c>
      <c r="E171" s="66">
        <v>1434</v>
      </c>
      <c r="F171" s="68">
        <f t="shared" si="76"/>
        <v>143256.6</v>
      </c>
      <c r="G171" s="15">
        <v>99900</v>
      </c>
      <c r="H171" s="15">
        <f t="shared" si="78"/>
        <v>99700</v>
      </c>
      <c r="I171" s="15">
        <f t="shared" si="79"/>
        <v>99200</v>
      </c>
      <c r="K171" s="86">
        <v>156</v>
      </c>
      <c r="L171" s="94"/>
    </row>
    <row r="172" spans="2:12" s="3" customFormat="1" ht="10.7" customHeight="1">
      <c r="B172" s="6" t="s">
        <v>172</v>
      </c>
      <c r="C172" s="66" t="s">
        <v>13</v>
      </c>
      <c r="D172" s="66" t="s">
        <v>12</v>
      </c>
      <c r="E172" s="66">
        <v>1785</v>
      </c>
      <c r="F172" s="68">
        <f t="shared" ref="F172:F177" si="82">G172*E172/1000</f>
        <v>178321.5</v>
      </c>
      <c r="G172" s="15">
        <v>99900</v>
      </c>
      <c r="H172" s="15">
        <f t="shared" si="78"/>
        <v>99700</v>
      </c>
      <c r="I172" s="15">
        <f t="shared" ref="I172:I177" si="83">H172-500</f>
        <v>99200</v>
      </c>
      <c r="K172" s="86">
        <v>157</v>
      </c>
      <c r="L172" s="94"/>
    </row>
    <row r="173" spans="2:12" s="3" customFormat="1" ht="10.7" customHeight="1">
      <c r="B173" s="6" t="s">
        <v>168</v>
      </c>
      <c r="C173" s="66" t="s">
        <v>13</v>
      </c>
      <c r="D173" s="66" t="s">
        <v>12</v>
      </c>
      <c r="E173" s="66">
        <v>2142</v>
      </c>
      <c r="F173" s="68">
        <f t="shared" si="82"/>
        <v>213985.8</v>
      </c>
      <c r="G173" s="15">
        <v>99900</v>
      </c>
      <c r="H173" s="15">
        <f t="shared" si="78"/>
        <v>99700</v>
      </c>
      <c r="I173" s="15">
        <f t="shared" si="83"/>
        <v>99200</v>
      </c>
      <c r="K173" s="86">
        <v>158</v>
      </c>
      <c r="L173" s="94"/>
    </row>
    <row r="174" spans="2:12" s="3" customFormat="1" ht="10.7" hidden="1" customHeight="1">
      <c r="B174" s="6" t="s">
        <v>434</v>
      </c>
      <c r="C174" s="66" t="s">
        <v>13</v>
      </c>
      <c r="D174" s="66" t="s">
        <v>12</v>
      </c>
      <c r="E174" s="66">
        <v>2620</v>
      </c>
      <c r="F174" s="68">
        <f>G174*E174/1000</f>
        <v>261738</v>
      </c>
      <c r="G174" s="15">
        <v>99900</v>
      </c>
      <c r="H174" s="15">
        <f>G174-200</f>
        <v>99700</v>
      </c>
      <c r="I174" s="15">
        <f t="shared" si="83"/>
        <v>99200</v>
      </c>
      <c r="K174" s="86">
        <v>159</v>
      </c>
      <c r="L174" s="94"/>
    </row>
    <row r="175" spans="2:12" s="3" customFormat="1" ht="10.7" customHeight="1">
      <c r="B175" s="6" t="s">
        <v>212</v>
      </c>
      <c r="C175" s="66" t="s">
        <v>13</v>
      </c>
      <c r="D175" s="66" t="s">
        <v>324</v>
      </c>
      <c r="E175" s="66">
        <v>2855</v>
      </c>
      <c r="F175" s="68">
        <f t="shared" si="82"/>
        <v>285214.5</v>
      </c>
      <c r="G175" s="15">
        <v>99900</v>
      </c>
      <c r="H175" s="15">
        <f t="shared" si="78"/>
        <v>99700</v>
      </c>
      <c r="I175" s="15">
        <f t="shared" si="83"/>
        <v>99200</v>
      </c>
      <c r="K175" s="86">
        <v>160</v>
      </c>
      <c r="L175" s="94"/>
    </row>
    <row r="176" spans="2:12" s="3" customFormat="1" ht="10.7" customHeight="1">
      <c r="B176" s="6" t="s">
        <v>213</v>
      </c>
      <c r="C176" s="66" t="s">
        <v>13</v>
      </c>
      <c r="D176" s="66" t="s">
        <v>12</v>
      </c>
      <c r="E176" s="66">
        <v>3570</v>
      </c>
      <c r="F176" s="68">
        <f t="shared" si="82"/>
        <v>410550</v>
      </c>
      <c r="G176" s="15">
        <v>115000</v>
      </c>
      <c r="H176" s="15">
        <f t="shared" si="78"/>
        <v>114800</v>
      </c>
      <c r="I176" s="15">
        <f t="shared" si="83"/>
        <v>114300</v>
      </c>
      <c r="K176" s="86">
        <v>161</v>
      </c>
      <c r="L176" s="94"/>
    </row>
    <row r="177" spans="2:12" s="3" customFormat="1" ht="10.7" customHeight="1">
      <c r="B177" s="6" t="s">
        <v>254</v>
      </c>
      <c r="C177" s="66" t="s">
        <v>13</v>
      </c>
      <c r="D177" s="66" t="s">
        <v>12</v>
      </c>
      <c r="E177" s="66">
        <v>4540</v>
      </c>
      <c r="F177" s="68">
        <f t="shared" si="82"/>
        <v>587930</v>
      </c>
      <c r="G177" s="15">
        <v>129500</v>
      </c>
      <c r="H177" s="15">
        <f t="shared" si="78"/>
        <v>129300</v>
      </c>
      <c r="I177" s="15">
        <f t="shared" si="83"/>
        <v>128800</v>
      </c>
      <c r="K177" s="86">
        <v>162</v>
      </c>
      <c r="L177" s="94"/>
    </row>
    <row r="178" spans="2:12" s="4" customFormat="1" ht="10.7" customHeight="1">
      <c r="B178" s="5" t="s">
        <v>273</v>
      </c>
      <c r="C178" s="5"/>
      <c r="D178" s="5"/>
      <c r="E178" s="5"/>
      <c r="F178" s="29"/>
      <c r="G178" s="5"/>
      <c r="H178" s="5"/>
      <c r="I178" s="5"/>
      <c r="K178" s="86" t="s">
        <v>527</v>
      </c>
      <c r="L178" s="33"/>
    </row>
    <row r="179" spans="2:12" s="4" customFormat="1" ht="10.7" customHeight="1">
      <c r="B179" s="6" t="s">
        <v>317</v>
      </c>
      <c r="C179" s="66" t="s">
        <v>271</v>
      </c>
      <c r="D179" s="66" t="s">
        <v>12</v>
      </c>
      <c r="E179" s="66">
        <v>292</v>
      </c>
      <c r="F179" s="68">
        <f t="shared" ref="F179:F192" si="84">G179*E179/1000</f>
        <v>28002.799999999999</v>
      </c>
      <c r="G179" s="15">
        <v>95900</v>
      </c>
      <c r="H179" s="15">
        <f t="shared" ref="H179:H192" si="85">G179-200</f>
        <v>95700</v>
      </c>
      <c r="I179" s="15">
        <f>H179-500</f>
        <v>95200</v>
      </c>
      <c r="K179" s="86">
        <v>164</v>
      </c>
      <c r="L179" s="94"/>
    </row>
    <row r="180" spans="2:12" s="3" customFormat="1" ht="10.7" customHeight="1">
      <c r="B180" s="6" t="s">
        <v>310</v>
      </c>
      <c r="C180" s="66" t="s">
        <v>271</v>
      </c>
      <c r="D180" s="66" t="s">
        <v>12</v>
      </c>
      <c r="E180" s="66">
        <v>359</v>
      </c>
      <c r="F180" s="68">
        <f t="shared" si="84"/>
        <v>34428.1</v>
      </c>
      <c r="G180" s="15">
        <v>95900</v>
      </c>
      <c r="H180" s="15">
        <f t="shared" si="85"/>
        <v>95700</v>
      </c>
      <c r="I180" s="15">
        <f t="shared" ref="I180:I192" si="86">H180-500</f>
        <v>95200</v>
      </c>
      <c r="K180" s="86">
        <v>165</v>
      </c>
      <c r="L180" s="94"/>
    </row>
    <row r="181" spans="2:12" s="3" customFormat="1" ht="10.7" customHeight="1">
      <c r="B181" s="6" t="s">
        <v>307</v>
      </c>
      <c r="C181" s="66" t="s">
        <v>271</v>
      </c>
      <c r="D181" s="66" t="s">
        <v>12</v>
      </c>
      <c r="E181" s="66">
        <v>434</v>
      </c>
      <c r="F181" s="68">
        <f t="shared" si="84"/>
        <v>41620.6</v>
      </c>
      <c r="G181" s="15">
        <v>95900</v>
      </c>
      <c r="H181" s="15">
        <f t="shared" si="85"/>
        <v>95700</v>
      </c>
      <c r="I181" s="15">
        <f t="shared" si="86"/>
        <v>95200</v>
      </c>
      <c r="K181" s="86">
        <v>166</v>
      </c>
      <c r="L181" s="94"/>
    </row>
    <row r="182" spans="2:12" s="3" customFormat="1" ht="10.7" customHeight="1">
      <c r="B182" s="6" t="s">
        <v>265</v>
      </c>
      <c r="C182" s="66" t="s">
        <v>271</v>
      </c>
      <c r="D182" s="66" t="s">
        <v>12</v>
      </c>
      <c r="E182" s="66">
        <v>575</v>
      </c>
      <c r="F182" s="68">
        <f t="shared" si="84"/>
        <v>55142.5</v>
      </c>
      <c r="G182" s="15">
        <v>95900</v>
      </c>
      <c r="H182" s="15">
        <f t="shared" si="85"/>
        <v>95700</v>
      </c>
      <c r="I182" s="15">
        <f t="shared" si="86"/>
        <v>95200</v>
      </c>
      <c r="K182" s="86">
        <v>167</v>
      </c>
      <c r="L182" s="94"/>
    </row>
    <row r="183" spans="2:12" s="3" customFormat="1" ht="10.7" hidden="1" customHeight="1">
      <c r="B183" s="6" t="s">
        <v>265</v>
      </c>
      <c r="C183" s="66" t="s">
        <v>271</v>
      </c>
      <c r="D183" s="72" t="s">
        <v>214</v>
      </c>
      <c r="E183" s="66">
        <v>754</v>
      </c>
      <c r="F183" s="68">
        <f t="shared" ref="F183" si="87">G183*E183/1000</f>
        <v>72308.600000000006</v>
      </c>
      <c r="G183" s="15">
        <v>95900</v>
      </c>
      <c r="H183" s="15">
        <f t="shared" ref="H183" si="88">G183-200</f>
        <v>95700</v>
      </c>
      <c r="I183" s="15">
        <f t="shared" ref="I183" si="89">H183-500</f>
        <v>95200</v>
      </c>
      <c r="K183" s="86">
        <v>168</v>
      </c>
      <c r="L183" s="94"/>
    </row>
    <row r="184" spans="2:12" s="3" customFormat="1" ht="10.7" customHeight="1">
      <c r="B184" s="6" t="s">
        <v>270</v>
      </c>
      <c r="C184" s="66" t="s">
        <v>271</v>
      </c>
      <c r="D184" s="66" t="s">
        <v>12</v>
      </c>
      <c r="E184" s="66">
        <v>712</v>
      </c>
      <c r="F184" s="68">
        <f t="shared" si="84"/>
        <v>68280.800000000003</v>
      </c>
      <c r="G184" s="15">
        <v>95900</v>
      </c>
      <c r="H184" s="15">
        <f t="shared" si="85"/>
        <v>95700</v>
      </c>
      <c r="I184" s="15">
        <f>H184-500</f>
        <v>95200</v>
      </c>
      <c r="K184" s="86">
        <v>169</v>
      </c>
      <c r="L184" s="94"/>
    </row>
    <row r="185" spans="2:12" s="3" customFormat="1" ht="10.7" customHeight="1">
      <c r="B185" s="6" t="s">
        <v>268</v>
      </c>
      <c r="C185" s="66" t="s">
        <v>271</v>
      </c>
      <c r="D185" s="66" t="s">
        <v>12</v>
      </c>
      <c r="E185" s="66">
        <v>852</v>
      </c>
      <c r="F185" s="68">
        <f t="shared" si="84"/>
        <v>81706.8</v>
      </c>
      <c r="G185" s="15">
        <v>95900</v>
      </c>
      <c r="H185" s="15">
        <f t="shared" si="85"/>
        <v>95700</v>
      </c>
      <c r="I185" s="15">
        <f>H185-500</f>
        <v>95200</v>
      </c>
      <c r="K185" s="86">
        <v>170</v>
      </c>
      <c r="L185" s="94"/>
    </row>
    <row r="186" spans="2:12" s="3" customFormat="1" ht="10.7" customHeight="1">
      <c r="B186" s="6" t="s">
        <v>269</v>
      </c>
      <c r="C186" s="66" t="s">
        <v>271</v>
      </c>
      <c r="D186" s="66" t="s">
        <v>12</v>
      </c>
      <c r="E186" s="66">
        <v>998</v>
      </c>
      <c r="F186" s="68">
        <f t="shared" si="84"/>
        <v>95708.2</v>
      </c>
      <c r="G186" s="15">
        <v>95900</v>
      </c>
      <c r="H186" s="15">
        <f t="shared" si="85"/>
        <v>95700</v>
      </c>
      <c r="I186" s="15">
        <f>H186-500</f>
        <v>95200</v>
      </c>
      <c r="K186" s="86">
        <v>171</v>
      </c>
      <c r="L186" s="94"/>
    </row>
    <row r="187" spans="2:12" s="3" customFormat="1" ht="10.7" customHeight="1">
      <c r="B187" s="6" t="s">
        <v>267</v>
      </c>
      <c r="C187" s="66" t="s">
        <v>271</v>
      </c>
      <c r="D187" s="66" t="s">
        <v>12</v>
      </c>
      <c r="E187" s="66">
        <v>1137</v>
      </c>
      <c r="F187" s="68">
        <f t="shared" si="84"/>
        <v>109038.3</v>
      </c>
      <c r="G187" s="15">
        <v>95900</v>
      </c>
      <c r="H187" s="15">
        <f t="shared" si="85"/>
        <v>95700</v>
      </c>
      <c r="I187" s="15">
        <f>H187-500</f>
        <v>95200</v>
      </c>
      <c r="K187" s="86">
        <v>172</v>
      </c>
      <c r="L187" s="94"/>
    </row>
    <row r="188" spans="2:12" s="3" customFormat="1" ht="10.7" customHeight="1">
      <c r="B188" s="6" t="s">
        <v>266</v>
      </c>
      <c r="C188" s="66" t="s">
        <v>271</v>
      </c>
      <c r="D188" s="66" t="s">
        <v>12</v>
      </c>
      <c r="E188" s="66">
        <v>1428</v>
      </c>
      <c r="F188" s="68">
        <f t="shared" si="84"/>
        <v>155652</v>
      </c>
      <c r="G188" s="15">
        <v>109000</v>
      </c>
      <c r="H188" s="15">
        <f t="shared" si="85"/>
        <v>108800</v>
      </c>
      <c r="I188" s="15">
        <f>H188-500</f>
        <v>108300</v>
      </c>
      <c r="K188" s="86">
        <v>173</v>
      </c>
      <c r="L188" s="94"/>
    </row>
    <row r="189" spans="2:12" s="3" customFormat="1" ht="10.7" customHeight="1">
      <c r="B189" s="6" t="s">
        <v>309</v>
      </c>
      <c r="C189" s="66" t="s">
        <v>271</v>
      </c>
      <c r="D189" s="66" t="s">
        <v>12</v>
      </c>
      <c r="E189" s="66">
        <v>1785</v>
      </c>
      <c r="F189" s="68">
        <f t="shared" si="84"/>
        <v>194565</v>
      </c>
      <c r="G189" s="15">
        <v>109000</v>
      </c>
      <c r="H189" s="15">
        <f t="shared" si="85"/>
        <v>108800</v>
      </c>
      <c r="I189" s="15">
        <f t="shared" si="86"/>
        <v>108300</v>
      </c>
      <c r="K189" s="86">
        <v>174</v>
      </c>
      <c r="L189" s="94"/>
    </row>
    <row r="190" spans="2:12" s="3" customFormat="1" ht="10.7" customHeight="1">
      <c r="B190" s="6" t="s">
        <v>274</v>
      </c>
      <c r="C190" s="66" t="s">
        <v>271</v>
      </c>
      <c r="D190" s="66" t="s">
        <v>12</v>
      </c>
      <c r="E190" s="66">
        <v>2142</v>
      </c>
      <c r="F190" s="68">
        <f t="shared" si="84"/>
        <v>233478</v>
      </c>
      <c r="G190" s="15">
        <v>109000</v>
      </c>
      <c r="H190" s="15">
        <f t="shared" si="85"/>
        <v>108800</v>
      </c>
      <c r="I190" s="15">
        <f t="shared" si="86"/>
        <v>108300</v>
      </c>
      <c r="K190" s="86">
        <v>175</v>
      </c>
      <c r="L190" s="94"/>
    </row>
    <row r="191" spans="2:12" s="3" customFormat="1" ht="10.7" customHeight="1">
      <c r="B191" s="6" t="s">
        <v>290</v>
      </c>
      <c r="C191" s="66" t="s">
        <v>271</v>
      </c>
      <c r="D191" s="66" t="s">
        <v>12</v>
      </c>
      <c r="E191" s="66">
        <v>2855</v>
      </c>
      <c r="F191" s="68">
        <f t="shared" si="84"/>
        <v>311195</v>
      </c>
      <c r="G191" s="15">
        <v>109000</v>
      </c>
      <c r="H191" s="15">
        <f>G191-200</f>
        <v>108800</v>
      </c>
      <c r="I191" s="15">
        <f>H191-500</f>
        <v>108300</v>
      </c>
      <c r="K191" s="86">
        <v>176</v>
      </c>
      <c r="L191" s="94"/>
    </row>
    <row r="192" spans="2:12" s="3" customFormat="1" ht="10.7" customHeight="1">
      <c r="B192" s="6" t="s">
        <v>362</v>
      </c>
      <c r="C192" s="66" t="s">
        <v>271</v>
      </c>
      <c r="D192" s="66" t="s">
        <v>12</v>
      </c>
      <c r="E192" s="66">
        <v>3628</v>
      </c>
      <c r="F192" s="68">
        <f t="shared" si="84"/>
        <v>453500</v>
      </c>
      <c r="G192" s="15">
        <v>125000</v>
      </c>
      <c r="H192" s="15">
        <f t="shared" si="85"/>
        <v>124800</v>
      </c>
      <c r="I192" s="15">
        <f t="shared" si="86"/>
        <v>124300</v>
      </c>
      <c r="K192" s="86">
        <v>177</v>
      </c>
      <c r="L192" s="94"/>
    </row>
    <row r="193" spans="2:12" s="3" customFormat="1" ht="10.7" customHeight="1">
      <c r="B193" s="5" t="s">
        <v>589</v>
      </c>
      <c r="C193" s="5"/>
      <c r="D193" s="5"/>
      <c r="E193" s="5"/>
      <c r="F193" s="29"/>
      <c r="G193" s="5"/>
      <c r="H193" s="5"/>
      <c r="I193" s="5"/>
      <c r="K193" s="86" t="s">
        <v>528</v>
      </c>
      <c r="L193" s="33"/>
    </row>
    <row r="194" spans="2:12" s="3" customFormat="1" ht="10.7" customHeight="1">
      <c r="B194" s="6" t="s">
        <v>587</v>
      </c>
      <c r="C194" s="66" t="s">
        <v>584</v>
      </c>
      <c r="D194" s="66" t="s">
        <v>214</v>
      </c>
      <c r="E194" s="66">
        <v>942</v>
      </c>
      <c r="F194" s="68">
        <f t="shared" ref="F194:F197" si="90">G194*E194/1000</f>
        <v>207240</v>
      </c>
      <c r="G194" s="15">
        <v>220000</v>
      </c>
      <c r="H194" s="15">
        <f t="shared" ref="H194:H197" si="91">G194-200</f>
        <v>219800</v>
      </c>
      <c r="I194" s="15">
        <f t="shared" ref="I194:I197" si="92">H194-500</f>
        <v>219300</v>
      </c>
      <c r="K194" s="86">
        <v>179</v>
      </c>
      <c r="L194" s="33"/>
    </row>
    <row r="195" spans="2:12" s="3" customFormat="1" ht="10.7" customHeight="1">
      <c r="B195" s="6" t="s">
        <v>594</v>
      </c>
      <c r="C195" s="66" t="s">
        <v>593</v>
      </c>
      <c r="D195" s="66" t="s">
        <v>214</v>
      </c>
      <c r="E195" s="66">
        <v>942</v>
      </c>
      <c r="F195" s="68">
        <f t="shared" ref="F195" si="93">G195*E195/1000</f>
        <v>423900</v>
      </c>
      <c r="G195" s="15">
        <v>450000</v>
      </c>
      <c r="H195" s="15">
        <f t="shared" ref="H195" si="94">G195-200</f>
        <v>449800</v>
      </c>
      <c r="I195" s="15">
        <f t="shared" ref="I195" si="95">H195-500</f>
        <v>449300</v>
      </c>
      <c r="K195" s="86">
        <v>439</v>
      </c>
      <c r="L195" s="33"/>
    </row>
    <row r="196" spans="2:12" s="3" customFormat="1" ht="10.7" customHeight="1">
      <c r="B196" s="6" t="s">
        <v>590</v>
      </c>
      <c r="C196" s="66" t="s">
        <v>584</v>
      </c>
      <c r="D196" s="66" t="s">
        <v>214</v>
      </c>
      <c r="E196" s="66">
        <v>1131</v>
      </c>
      <c r="F196" s="68">
        <f t="shared" si="90"/>
        <v>248820</v>
      </c>
      <c r="G196" s="15">
        <v>220000</v>
      </c>
      <c r="H196" s="15">
        <f t="shared" si="91"/>
        <v>219800</v>
      </c>
      <c r="I196" s="15">
        <f t="shared" si="92"/>
        <v>219300</v>
      </c>
      <c r="K196" s="86">
        <v>180</v>
      </c>
      <c r="L196" s="33"/>
    </row>
    <row r="197" spans="2:12" s="3" customFormat="1" ht="10.7" customHeight="1">
      <c r="B197" s="6" t="s">
        <v>595</v>
      </c>
      <c r="C197" s="66" t="s">
        <v>593</v>
      </c>
      <c r="D197" s="66" t="s">
        <v>214</v>
      </c>
      <c r="E197" s="66">
        <v>1131</v>
      </c>
      <c r="F197" s="68">
        <f t="shared" si="90"/>
        <v>508950</v>
      </c>
      <c r="G197" s="15">
        <v>450000</v>
      </c>
      <c r="H197" s="15">
        <f t="shared" si="91"/>
        <v>449800</v>
      </c>
      <c r="I197" s="15">
        <f t="shared" si="92"/>
        <v>449300</v>
      </c>
      <c r="K197" s="86">
        <v>440</v>
      </c>
      <c r="L197" s="33"/>
    </row>
    <row r="198" spans="2:12" s="3" customFormat="1" ht="10.7" customHeight="1">
      <c r="B198" s="6" t="s">
        <v>586</v>
      </c>
      <c r="C198" s="66" t="s">
        <v>585</v>
      </c>
      <c r="D198" s="66" t="s">
        <v>214</v>
      </c>
      <c r="E198" s="66">
        <v>1425</v>
      </c>
      <c r="F198" s="68">
        <f t="shared" ref="F198:F200" si="96">G198*E198/1000</f>
        <v>313500</v>
      </c>
      <c r="G198" s="15">
        <v>220000</v>
      </c>
      <c r="H198" s="15">
        <f t="shared" ref="H198:H200" si="97">G198-200</f>
        <v>219800</v>
      </c>
      <c r="I198" s="15">
        <f t="shared" ref="I198:I200" si="98">H198-500</f>
        <v>219300</v>
      </c>
      <c r="K198" s="86">
        <v>181</v>
      </c>
      <c r="L198" s="33"/>
    </row>
    <row r="199" spans="2:12" s="3" customFormat="1" ht="10.7" customHeight="1">
      <c r="B199" s="6" t="s">
        <v>592</v>
      </c>
      <c r="C199" s="66" t="s">
        <v>584</v>
      </c>
      <c r="D199" s="66" t="s">
        <v>214</v>
      </c>
      <c r="E199" s="66">
        <v>1508</v>
      </c>
      <c r="F199" s="68">
        <f t="shared" si="96"/>
        <v>331760</v>
      </c>
      <c r="G199" s="15">
        <v>220000</v>
      </c>
      <c r="H199" s="15">
        <f t="shared" si="97"/>
        <v>219800</v>
      </c>
      <c r="I199" s="15">
        <f t="shared" si="98"/>
        <v>219300</v>
      </c>
      <c r="K199" s="86">
        <v>182</v>
      </c>
      <c r="L199" s="33"/>
    </row>
    <row r="200" spans="2:12" s="3" customFormat="1" ht="10.7" customHeight="1">
      <c r="B200" s="6" t="s">
        <v>596</v>
      </c>
      <c r="C200" s="66" t="s">
        <v>593</v>
      </c>
      <c r="D200" s="66" t="s">
        <v>214</v>
      </c>
      <c r="E200" s="66">
        <v>1508</v>
      </c>
      <c r="F200" s="68">
        <f t="shared" si="96"/>
        <v>678600</v>
      </c>
      <c r="G200" s="15">
        <v>450000</v>
      </c>
      <c r="H200" s="15">
        <f t="shared" si="97"/>
        <v>449800</v>
      </c>
      <c r="I200" s="15">
        <f t="shared" si="98"/>
        <v>449300</v>
      </c>
      <c r="K200" s="86">
        <v>441</v>
      </c>
      <c r="L200" s="33"/>
    </row>
    <row r="201" spans="2:12" s="3" customFormat="1" ht="10.7" customHeight="1">
      <c r="B201" s="6" t="s">
        <v>588</v>
      </c>
      <c r="C201" s="66" t="s">
        <v>584</v>
      </c>
      <c r="D201" s="66" t="s">
        <v>214</v>
      </c>
      <c r="E201" s="66">
        <v>1884</v>
      </c>
      <c r="F201" s="68">
        <f t="shared" ref="F201:F210" si="99">G201*E201/1000</f>
        <v>414480</v>
      </c>
      <c r="G201" s="15">
        <v>220000</v>
      </c>
      <c r="H201" s="15">
        <f t="shared" ref="H201:H210" si="100">G201-200</f>
        <v>219800</v>
      </c>
      <c r="I201" s="15">
        <f t="shared" ref="I201:I210" si="101">H201-500</f>
        <v>219300</v>
      </c>
      <c r="K201" s="86">
        <v>183</v>
      </c>
      <c r="L201" s="33"/>
    </row>
    <row r="202" spans="2:12" s="3" customFormat="1" ht="10.7" customHeight="1">
      <c r="B202" s="6" t="s">
        <v>597</v>
      </c>
      <c r="C202" s="66" t="s">
        <v>593</v>
      </c>
      <c r="D202" s="66" t="s">
        <v>214</v>
      </c>
      <c r="E202" s="66">
        <v>1884</v>
      </c>
      <c r="F202" s="68">
        <f t="shared" si="99"/>
        <v>847800</v>
      </c>
      <c r="G202" s="15">
        <v>450000</v>
      </c>
      <c r="H202" s="15">
        <f t="shared" si="100"/>
        <v>449800</v>
      </c>
      <c r="I202" s="15">
        <f t="shared" si="101"/>
        <v>449300</v>
      </c>
      <c r="K202" s="86">
        <v>442</v>
      </c>
      <c r="L202" s="33"/>
    </row>
    <row r="203" spans="2:12" s="3" customFormat="1" ht="10.7" customHeight="1">
      <c r="B203" s="6" t="s">
        <v>603</v>
      </c>
      <c r="C203" s="66" t="s">
        <v>584</v>
      </c>
      <c r="D203" s="66" t="s">
        <v>214</v>
      </c>
      <c r="E203" s="66">
        <v>2355</v>
      </c>
      <c r="F203" s="68">
        <f t="shared" ref="F203" si="102">G203*E203/1000</f>
        <v>518100</v>
      </c>
      <c r="G203" s="15">
        <v>220000</v>
      </c>
      <c r="H203" s="15">
        <f t="shared" ref="H203" si="103">G203-200</f>
        <v>219800</v>
      </c>
      <c r="I203" s="15">
        <f t="shared" ref="I203" si="104">H203-500</f>
        <v>219300</v>
      </c>
      <c r="K203" s="86">
        <v>445</v>
      </c>
      <c r="L203" s="33"/>
    </row>
    <row r="204" spans="2:12" s="3" customFormat="1" ht="10.7" customHeight="1">
      <c r="B204" s="6" t="s">
        <v>598</v>
      </c>
      <c r="C204" s="66" t="s">
        <v>593</v>
      </c>
      <c r="D204" s="66" t="s">
        <v>214</v>
      </c>
      <c r="E204" s="66">
        <v>2355</v>
      </c>
      <c r="F204" s="68">
        <f t="shared" si="99"/>
        <v>1059750</v>
      </c>
      <c r="G204" s="15">
        <v>450000</v>
      </c>
      <c r="H204" s="15">
        <f t="shared" si="100"/>
        <v>449800</v>
      </c>
      <c r="I204" s="15">
        <f t="shared" si="101"/>
        <v>449300</v>
      </c>
      <c r="K204" s="86">
        <v>443</v>
      </c>
      <c r="L204" s="33"/>
    </row>
    <row r="205" spans="2:12" s="3" customFormat="1" ht="10.7" customHeight="1">
      <c r="B205" s="6" t="s">
        <v>604</v>
      </c>
      <c r="C205" s="66" t="s">
        <v>584</v>
      </c>
      <c r="D205" s="66" t="s">
        <v>214</v>
      </c>
      <c r="E205" s="66">
        <v>2826</v>
      </c>
      <c r="F205" s="68">
        <f t="shared" ref="F205" si="105">G205*E205/1000</f>
        <v>621720</v>
      </c>
      <c r="G205" s="15">
        <v>220000</v>
      </c>
      <c r="H205" s="15">
        <f t="shared" ref="H205" si="106">G205-200</f>
        <v>219800</v>
      </c>
      <c r="I205" s="15">
        <f t="shared" ref="I205" si="107">H205-500</f>
        <v>219300</v>
      </c>
      <c r="K205" s="86">
        <v>446</v>
      </c>
      <c r="L205" s="33"/>
    </row>
    <row r="206" spans="2:12" s="3" customFormat="1" ht="10.7" customHeight="1">
      <c r="B206" s="6" t="s">
        <v>599</v>
      </c>
      <c r="C206" s="66" t="s">
        <v>593</v>
      </c>
      <c r="D206" s="66" t="s">
        <v>214</v>
      </c>
      <c r="E206" s="66">
        <v>2826</v>
      </c>
      <c r="F206" s="68">
        <f t="shared" ref="F206" si="108">G206*E206/1000</f>
        <v>1271700</v>
      </c>
      <c r="G206" s="15">
        <v>450000</v>
      </c>
      <c r="H206" s="15">
        <f t="shared" ref="H206" si="109">G206-200</f>
        <v>449800</v>
      </c>
      <c r="I206" s="15">
        <f t="shared" ref="I206" si="110">H206-500</f>
        <v>449300</v>
      </c>
      <c r="K206" s="86">
        <v>444</v>
      </c>
      <c r="L206" s="33"/>
    </row>
    <row r="207" spans="2:12" s="3" customFormat="1" ht="10.7" customHeight="1">
      <c r="B207" s="6" t="s">
        <v>591</v>
      </c>
      <c r="C207" s="66" t="s">
        <v>584</v>
      </c>
      <c r="D207" s="66" t="s">
        <v>214</v>
      </c>
      <c r="E207" s="66">
        <v>3881</v>
      </c>
      <c r="F207" s="68">
        <f t="shared" si="99"/>
        <v>853820</v>
      </c>
      <c r="G207" s="15">
        <v>220000</v>
      </c>
      <c r="H207" s="15">
        <f t="shared" si="100"/>
        <v>219800</v>
      </c>
      <c r="I207" s="15">
        <f t="shared" si="101"/>
        <v>219300</v>
      </c>
      <c r="K207" s="86">
        <v>184</v>
      </c>
      <c r="L207" s="33"/>
    </row>
    <row r="208" spans="2:12" s="3" customFormat="1" ht="10.7" customHeight="1">
      <c r="B208" s="6" t="s">
        <v>600</v>
      </c>
      <c r="C208" s="66" t="s">
        <v>593</v>
      </c>
      <c r="D208" s="66" t="s">
        <v>214</v>
      </c>
      <c r="E208" s="66">
        <v>3768</v>
      </c>
      <c r="F208" s="68">
        <f t="shared" si="99"/>
        <v>1695600</v>
      </c>
      <c r="G208" s="15">
        <v>450000</v>
      </c>
      <c r="H208" s="15">
        <f t="shared" si="100"/>
        <v>449800</v>
      </c>
      <c r="I208" s="15">
        <f t="shared" si="101"/>
        <v>449300</v>
      </c>
      <c r="K208" s="86">
        <v>185</v>
      </c>
      <c r="L208" s="33"/>
    </row>
    <row r="209" spans="2:12" s="3" customFormat="1" ht="10.7" customHeight="1">
      <c r="B209" s="6" t="s">
        <v>602</v>
      </c>
      <c r="C209" s="66" t="s">
        <v>584</v>
      </c>
      <c r="D209" s="66" t="s">
        <v>214</v>
      </c>
      <c r="E209" s="66">
        <v>4710</v>
      </c>
      <c r="F209" s="68">
        <f t="shared" ref="F209" si="111">G209*E209/1000</f>
        <v>1036200</v>
      </c>
      <c r="G209" s="15">
        <v>220000</v>
      </c>
      <c r="H209" s="15">
        <f t="shared" ref="H209" si="112">G209-200</f>
        <v>219800</v>
      </c>
      <c r="I209" s="15">
        <f t="shared" ref="I209" si="113">H209-500</f>
        <v>219300</v>
      </c>
      <c r="K209" s="86">
        <v>447</v>
      </c>
      <c r="L209" s="33"/>
    </row>
    <row r="210" spans="2:12" s="3" customFormat="1" ht="10.7" customHeight="1">
      <c r="B210" s="6" t="s">
        <v>601</v>
      </c>
      <c r="C210" s="66" t="s">
        <v>593</v>
      </c>
      <c r="D210" s="66" t="s">
        <v>214</v>
      </c>
      <c r="E210" s="66">
        <v>4710</v>
      </c>
      <c r="F210" s="68">
        <f t="shared" si="99"/>
        <v>2119500</v>
      </c>
      <c r="G210" s="15">
        <v>450000</v>
      </c>
      <c r="H210" s="15">
        <f t="shared" si="100"/>
        <v>449800</v>
      </c>
      <c r="I210" s="15">
        <f t="shared" si="101"/>
        <v>449300</v>
      </c>
      <c r="K210" s="86">
        <v>186</v>
      </c>
      <c r="L210" s="33"/>
    </row>
    <row r="211" spans="2:12" s="3" customFormat="1" ht="10.7" customHeight="1">
      <c r="B211" s="5" t="s">
        <v>466</v>
      </c>
      <c r="C211" s="9"/>
      <c r="D211" s="9"/>
      <c r="E211" s="9"/>
      <c r="F211" s="8"/>
      <c r="G211" s="30"/>
      <c r="H211" s="30"/>
      <c r="I211" s="30"/>
      <c r="K211" s="86" t="s">
        <v>529</v>
      </c>
      <c r="L211" s="33"/>
    </row>
    <row r="212" spans="2:12" s="3" customFormat="1" ht="10.7" customHeight="1">
      <c r="B212" s="6" t="s">
        <v>426</v>
      </c>
      <c r="C212" s="66" t="s">
        <v>13</v>
      </c>
      <c r="D212" s="72" t="s">
        <v>14</v>
      </c>
      <c r="E212" s="66">
        <v>82</v>
      </c>
      <c r="F212" s="68">
        <f t="shared" ref="F212:F219" si="114">G212*E212/1000</f>
        <v>8191.8</v>
      </c>
      <c r="G212" s="15">
        <v>99900</v>
      </c>
      <c r="H212" s="15">
        <f t="shared" ref="H212:H219" si="115">G212-200</f>
        <v>99700</v>
      </c>
      <c r="I212" s="15">
        <f t="shared" ref="I212:I218" si="116">H212-500</f>
        <v>99200</v>
      </c>
      <c r="K212" s="86">
        <v>188</v>
      </c>
      <c r="L212" s="94"/>
    </row>
    <row r="213" spans="2:12" s="3" customFormat="1" ht="10.7" customHeight="1">
      <c r="B213" s="6" t="s">
        <v>96</v>
      </c>
      <c r="C213" s="66" t="s">
        <v>13</v>
      </c>
      <c r="D213" s="72" t="s">
        <v>12</v>
      </c>
      <c r="E213" s="66">
        <v>296</v>
      </c>
      <c r="F213" s="68">
        <f t="shared" ref="F213" si="117">G213*E213/1000</f>
        <v>28682.400000000001</v>
      </c>
      <c r="G213" s="15">
        <v>96900</v>
      </c>
      <c r="H213" s="15">
        <f t="shared" ref="H213" si="118">G213-200</f>
        <v>96700</v>
      </c>
      <c r="I213" s="15">
        <f t="shared" si="116"/>
        <v>96200</v>
      </c>
      <c r="K213" s="86">
        <v>431</v>
      </c>
      <c r="L213" s="94"/>
    </row>
    <row r="214" spans="2:12" s="3" customFormat="1" ht="10.7" hidden="1" customHeight="1">
      <c r="B214" s="6" t="s">
        <v>96</v>
      </c>
      <c r="C214" s="66" t="s">
        <v>13</v>
      </c>
      <c r="D214" s="72" t="s">
        <v>12</v>
      </c>
      <c r="E214" s="66">
        <v>289.8</v>
      </c>
      <c r="F214" s="68">
        <f t="shared" si="114"/>
        <v>28081.62</v>
      </c>
      <c r="G214" s="15">
        <v>96900</v>
      </c>
      <c r="H214" s="15">
        <f t="shared" si="115"/>
        <v>96700</v>
      </c>
      <c r="I214" s="15">
        <f t="shared" si="116"/>
        <v>96200</v>
      </c>
      <c r="K214" s="86">
        <v>189</v>
      </c>
      <c r="L214" s="94"/>
    </row>
    <row r="215" spans="2:12" s="3" customFormat="1" ht="10.7" hidden="1" customHeight="1">
      <c r="B215" s="6" t="s">
        <v>96</v>
      </c>
      <c r="C215" s="66" t="s">
        <v>13</v>
      </c>
      <c r="D215" s="72" t="s">
        <v>455</v>
      </c>
      <c r="E215" s="66">
        <v>140</v>
      </c>
      <c r="F215" s="68">
        <f t="shared" si="114"/>
        <v>13566</v>
      </c>
      <c r="G215" s="15">
        <v>96900</v>
      </c>
      <c r="H215" s="15">
        <f t="shared" si="115"/>
        <v>96700</v>
      </c>
      <c r="I215" s="15">
        <f t="shared" si="116"/>
        <v>96200</v>
      </c>
      <c r="K215" s="86">
        <v>190</v>
      </c>
      <c r="L215" s="94"/>
    </row>
    <row r="216" spans="2:12" s="3" customFormat="1" ht="10.7" hidden="1" customHeight="1">
      <c r="B216" s="6" t="s">
        <v>97</v>
      </c>
      <c r="C216" s="66" t="s">
        <v>13</v>
      </c>
      <c r="D216" s="72" t="s">
        <v>462</v>
      </c>
      <c r="E216" s="66">
        <v>303.75</v>
      </c>
      <c r="F216" s="68">
        <f t="shared" si="114"/>
        <v>29433.375</v>
      </c>
      <c r="G216" s="15">
        <v>96900</v>
      </c>
      <c r="H216" s="15">
        <f t="shared" si="115"/>
        <v>96700</v>
      </c>
      <c r="I216" s="15">
        <f t="shared" si="116"/>
        <v>96200</v>
      </c>
      <c r="K216" s="86">
        <v>191</v>
      </c>
      <c r="L216" s="94"/>
    </row>
    <row r="217" spans="2:12" s="3" customFormat="1" ht="10.7" customHeight="1">
      <c r="B217" s="6" t="s">
        <v>97</v>
      </c>
      <c r="C217" s="66" t="s">
        <v>13</v>
      </c>
      <c r="D217" s="72" t="s">
        <v>14</v>
      </c>
      <c r="E217" s="66">
        <v>126.5</v>
      </c>
      <c r="F217" s="68">
        <f t="shared" ref="F217" si="119">G217*E217/1000</f>
        <v>12257.85</v>
      </c>
      <c r="G217" s="15">
        <v>96900</v>
      </c>
      <c r="H217" s="15">
        <f t="shared" ref="H217" si="120">G217-200</f>
        <v>96700</v>
      </c>
      <c r="I217" s="15">
        <f t="shared" si="116"/>
        <v>96200</v>
      </c>
      <c r="K217" s="86">
        <v>432</v>
      </c>
      <c r="L217" s="94"/>
    </row>
    <row r="218" spans="2:12" s="3" customFormat="1" ht="10.7" hidden="1" customHeight="1">
      <c r="B218" s="6" t="s">
        <v>97</v>
      </c>
      <c r="C218" s="66" t="s">
        <v>13</v>
      </c>
      <c r="D218" s="72" t="s">
        <v>12</v>
      </c>
      <c r="E218" s="66">
        <v>364.5</v>
      </c>
      <c r="F218" s="68">
        <f t="shared" si="114"/>
        <v>35320.050000000003</v>
      </c>
      <c r="G218" s="15">
        <v>96900</v>
      </c>
      <c r="H218" s="15">
        <f t="shared" si="115"/>
        <v>96700</v>
      </c>
      <c r="I218" s="15">
        <f t="shared" si="116"/>
        <v>96200</v>
      </c>
      <c r="K218" s="86">
        <v>192</v>
      </c>
      <c r="L218" s="94"/>
    </row>
    <row r="219" spans="2:12" s="3" customFormat="1" ht="10.7" customHeight="1">
      <c r="B219" s="6" t="s">
        <v>97</v>
      </c>
      <c r="C219" s="66" t="s">
        <v>13</v>
      </c>
      <c r="D219" s="72" t="s">
        <v>12</v>
      </c>
      <c r="E219" s="66">
        <v>366</v>
      </c>
      <c r="F219" s="68">
        <f t="shared" si="114"/>
        <v>35465.4</v>
      </c>
      <c r="G219" s="15">
        <v>96900</v>
      </c>
      <c r="H219" s="15">
        <f t="shared" si="115"/>
        <v>96700</v>
      </c>
      <c r="I219" s="15">
        <f>H219-200</f>
        <v>96500</v>
      </c>
      <c r="K219" s="86">
        <v>193</v>
      </c>
      <c r="L219" s="94"/>
    </row>
    <row r="220" spans="2:12" s="3" customFormat="1" ht="10.7" customHeight="1">
      <c r="B220" s="5" t="s">
        <v>132</v>
      </c>
      <c r="C220" s="9"/>
      <c r="D220" s="9"/>
      <c r="E220" s="9"/>
      <c r="F220" s="8"/>
      <c r="G220" s="30"/>
      <c r="H220" s="30"/>
      <c r="I220" s="30"/>
      <c r="K220" s="86" t="s">
        <v>530</v>
      </c>
      <c r="L220" s="33"/>
    </row>
    <row r="221" spans="2:12" s="3" customFormat="1" ht="10.7" hidden="1" customHeight="1">
      <c r="B221" s="6" t="s">
        <v>465</v>
      </c>
      <c r="C221" s="66" t="s">
        <v>52</v>
      </c>
      <c r="D221" s="72" t="s">
        <v>453</v>
      </c>
      <c r="E221" s="66">
        <v>35</v>
      </c>
      <c r="F221" s="68">
        <f t="shared" ref="F221:F228" si="121">G221*E221/1000</f>
        <v>4725</v>
      </c>
      <c r="G221" s="15">
        <v>135000</v>
      </c>
      <c r="H221" s="15">
        <f t="shared" ref="H221:H228" si="122">G221-200</f>
        <v>134800</v>
      </c>
      <c r="I221" s="15">
        <f t="shared" ref="I221:I227" si="123">H221-500</f>
        <v>134300</v>
      </c>
      <c r="K221" s="86">
        <v>195</v>
      </c>
      <c r="L221" s="33"/>
    </row>
    <row r="222" spans="2:12" s="3" customFormat="1" ht="10.7" customHeight="1">
      <c r="B222" s="6" t="s">
        <v>545</v>
      </c>
      <c r="C222" s="66" t="s">
        <v>52</v>
      </c>
      <c r="D222" s="90" t="s">
        <v>583</v>
      </c>
      <c r="E222" s="66">
        <v>50</v>
      </c>
      <c r="F222" s="68">
        <f t="shared" si="121"/>
        <v>5750</v>
      </c>
      <c r="G222" s="15">
        <v>115000</v>
      </c>
      <c r="H222" s="15">
        <f t="shared" si="122"/>
        <v>114800</v>
      </c>
      <c r="I222" s="15">
        <f t="shared" si="123"/>
        <v>114300</v>
      </c>
      <c r="K222" s="86">
        <v>196</v>
      </c>
      <c r="L222" s="33"/>
    </row>
    <row r="223" spans="2:12" s="3" customFormat="1" ht="10.7" hidden="1" customHeight="1">
      <c r="B223" s="6" t="s">
        <v>467</v>
      </c>
      <c r="C223" s="66" t="s">
        <v>52</v>
      </c>
      <c r="D223" s="72" t="s">
        <v>453</v>
      </c>
      <c r="E223" s="66">
        <v>47</v>
      </c>
      <c r="F223" s="68">
        <f t="shared" ref="F223" si="124">G223*E223/1000</f>
        <v>6345</v>
      </c>
      <c r="G223" s="15">
        <v>135000</v>
      </c>
      <c r="H223" s="15">
        <f t="shared" ref="H223" si="125">G223-200</f>
        <v>134800</v>
      </c>
      <c r="I223" s="15">
        <f t="shared" si="123"/>
        <v>134300</v>
      </c>
      <c r="K223" s="86">
        <v>433</v>
      </c>
      <c r="L223" s="33"/>
    </row>
    <row r="224" spans="2:12" s="3" customFormat="1" ht="10.7" customHeight="1">
      <c r="B224" s="6" t="s">
        <v>296</v>
      </c>
      <c r="C224" s="66" t="s">
        <v>52</v>
      </c>
      <c r="D224" s="72" t="s">
        <v>453</v>
      </c>
      <c r="E224" s="66">
        <v>47</v>
      </c>
      <c r="F224" s="68">
        <f t="shared" si="121"/>
        <v>5405</v>
      </c>
      <c r="G224" s="15">
        <v>115000</v>
      </c>
      <c r="H224" s="15">
        <f t="shared" si="122"/>
        <v>114800</v>
      </c>
      <c r="I224" s="15">
        <f t="shared" si="123"/>
        <v>114300</v>
      </c>
      <c r="K224" s="86">
        <v>197</v>
      </c>
      <c r="L224" s="33"/>
    </row>
    <row r="225" spans="2:12" s="3" customFormat="1" ht="10.7" hidden="1" customHeight="1">
      <c r="B225" s="6" t="s">
        <v>468</v>
      </c>
      <c r="C225" s="66" t="s">
        <v>52</v>
      </c>
      <c r="D225" s="72" t="s">
        <v>453</v>
      </c>
      <c r="E225" s="66">
        <v>62</v>
      </c>
      <c r="F225" s="68">
        <f t="shared" si="121"/>
        <v>8370</v>
      </c>
      <c r="G225" s="15">
        <v>135000</v>
      </c>
      <c r="H225" s="15">
        <f t="shared" si="122"/>
        <v>134800</v>
      </c>
      <c r="I225" s="15">
        <f t="shared" si="123"/>
        <v>134300</v>
      </c>
      <c r="K225" s="86">
        <v>198</v>
      </c>
      <c r="L225" s="33"/>
    </row>
    <row r="226" spans="2:12" s="3" customFormat="1" ht="10.7" hidden="1" customHeight="1">
      <c r="B226" s="6" t="s">
        <v>468</v>
      </c>
      <c r="C226" s="66" t="s">
        <v>52</v>
      </c>
      <c r="D226" s="72" t="s">
        <v>546</v>
      </c>
      <c r="E226" s="66">
        <v>59</v>
      </c>
      <c r="F226" s="68">
        <f t="shared" ref="F226" si="126">G226*E226/1000</f>
        <v>7965</v>
      </c>
      <c r="G226" s="15">
        <v>135000</v>
      </c>
      <c r="H226" s="15">
        <f t="shared" ref="H226" si="127">G226-200</f>
        <v>134800</v>
      </c>
      <c r="I226" s="15">
        <f t="shared" si="123"/>
        <v>134300</v>
      </c>
      <c r="K226" s="86">
        <v>434</v>
      </c>
      <c r="L226" s="33"/>
    </row>
    <row r="227" spans="2:12" s="3" customFormat="1" ht="10.7" hidden="1" customHeight="1">
      <c r="B227" s="6" t="s">
        <v>131</v>
      </c>
      <c r="C227" s="66" t="s">
        <v>52</v>
      </c>
      <c r="D227" s="72" t="s">
        <v>453</v>
      </c>
      <c r="E227" s="66">
        <v>60</v>
      </c>
      <c r="F227" s="68">
        <f t="shared" si="121"/>
        <v>8100</v>
      </c>
      <c r="G227" s="15">
        <v>135000</v>
      </c>
      <c r="H227" s="15">
        <f t="shared" si="122"/>
        <v>134800</v>
      </c>
      <c r="I227" s="15">
        <f t="shared" si="123"/>
        <v>134300</v>
      </c>
      <c r="K227" s="86">
        <v>199</v>
      </c>
      <c r="L227" s="33"/>
    </row>
    <row r="228" spans="2:12" s="3" customFormat="1" ht="10.7" hidden="1" customHeight="1">
      <c r="B228" s="6" t="s">
        <v>131</v>
      </c>
      <c r="C228" s="66" t="s">
        <v>297</v>
      </c>
      <c r="D228" s="66" t="s">
        <v>303</v>
      </c>
      <c r="E228" s="66">
        <v>61</v>
      </c>
      <c r="F228" s="68">
        <f t="shared" si="121"/>
        <v>2348.5</v>
      </c>
      <c r="G228" s="15">
        <v>38500</v>
      </c>
      <c r="H228" s="15">
        <f t="shared" si="122"/>
        <v>38300</v>
      </c>
      <c r="I228" s="15">
        <f>H228-200</f>
        <v>38100</v>
      </c>
      <c r="K228" s="86">
        <v>200</v>
      </c>
      <c r="L228" s="33"/>
    </row>
    <row r="229" spans="2:12" ht="10.7" customHeight="1">
      <c r="B229" s="5" t="s">
        <v>120</v>
      </c>
      <c r="C229" s="33"/>
      <c r="D229" s="33"/>
      <c r="E229" s="33"/>
      <c r="F229" s="33"/>
      <c r="G229" s="33"/>
      <c r="H229" s="33"/>
      <c r="I229" s="33"/>
      <c r="K229" s="86" t="s">
        <v>531</v>
      </c>
    </row>
    <row r="230" spans="2:12" ht="10.7" customHeight="1">
      <c r="B230" s="34" t="s">
        <v>199</v>
      </c>
      <c r="C230" s="35" t="s">
        <v>47</v>
      </c>
      <c r="D230" s="35">
        <v>6.1</v>
      </c>
      <c r="E230" s="66">
        <v>3.9</v>
      </c>
      <c r="F230" s="68">
        <f>G230*E230/1000</f>
        <v>429</v>
      </c>
      <c r="G230" s="15">
        <v>110000</v>
      </c>
      <c r="H230" s="15">
        <f>G230-200</f>
        <v>109800</v>
      </c>
      <c r="I230" s="15">
        <f>H230-500</f>
        <v>109300</v>
      </c>
      <c r="K230" s="86">
        <v>202</v>
      </c>
    </row>
    <row r="231" spans="2:12" ht="10.7" customHeight="1">
      <c r="B231" s="34" t="s">
        <v>98</v>
      </c>
      <c r="C231" s="35" t="s">
        <v>47</v>
      </c>
      <c r="D231" s="35">
        <v>5</v>
      </c>
      <c r="E231" s="66">
        <v>4.8</v>
      </c>
      <c r="F231" s="68">
        <f>G231*E231/1000</f>
        <v>528</v>
      </c>
      <c r="G231" s="15">
        <v>110000</v>
      </c>
      <c r="H231" s="15">
        <f>G231-200</f>
        <v>109800</v>
      </c>
      <c r="I231" s="15">
        <f t="shared" ref="I231:I238" si="128">H231-500</f>
        <v>109300</v>
      </c>
      <c r="K231" s="86">
        <v>203</v>
      </c>
    </row>
    <row r="232" spans="2:12" ht="10.7" customHeight="1">
      <c r="B232" s="34" t="s">
        <v>99</v>
      </c>
      <c r="C232" s="35" t="s">
        <v>47</v>
      </c>
      <c r="D232" s="35">
        <v>6.05</v>
      </c>
      <c r="E232" s="66">
        <v>8.3000000000000007</v>
      </c>
      <c r="F232" s="68">
        <f>G232*E232/1000</f>
        <v>913.00000000000011</v>
      </c>
      <c r="G232" s="15">
        <v>110000</v>
      </c>
      <c r="H232" s="15">
        <f>G232-200</f>
        <v>109800</v>
      </c>
      <c r="I232" s="15">
        <f t="shared" si="128"/>
        <v>109300</v>
      </c>
      <c r="K232" s="86">
        <v>204</v>
      </c>
    </row>
    <row r="233" spans="2:12" ht="10.7" customHeight="1">
      <c r="B233" s="34" t="s">
        <v>252</v>
      </c>
      <c r="C233" s="35" t="s">
        <v>47</v>
      </c>
      <c r="D233" s="35">
        <v>6</v>
      </c>
      <c r="E233" s="66">
        <v>13</v>
      </c>
      <c r="F233" s="68">
        <f>G233*E233/1000</f>
        <v>1430</v>
      </c>
      <c r="G233" s="15">
        <v>110000</v>
      </c>
      <c r="H233" s="15">
        <f>G233-200</f>
        <v>109800</v>
      </c>
      <c r="I233" s="15">
        <f t="shared" si="128"/>
        <v>109300</v>
      </c>
      <c r="K233" s="86">
        <v>205</v>
      </c>
    </row>
    <row r="234" spans="2:12" s="3" customFormat="1" ht="10.7" customHeight="1">
      <c r="B234" s="5" t="s">
        <v>116</v>
      </c>
      <c r="C234" s="9"/>
      <c r="D234" s="9"/>
      <c r="E234" s="9"/>
      <c r="F234" s="8"/>
      <c r="G234" s="30"/>
      <c r="H234" s="30"/>
      <c r="I234" s="30"/>
      <c r="K234" s="86" t="s">
        <v>532</v>
      </c>
      <c r="L234" s="33"/>
    </row>
    <row r="235" spans="2:12" s="3" customFormat="1" ht="10.7" customHeight="1">
      <c r="B235" s="6" t="s">
        <v>114</v>
      </c>
      <c r="C235" s="66"/>
      <c r="D235" s="66">
        <v>6.5</v>
      </c>
      <c r="E235" s="66">
        <v>0.65</v>
      </c>
      <c r="F235" s="68">
        <f>G235*E235/1000</f>
        <v>52</v>
      </c>
      <c r="G235" s="15">
        <v>80000</v>
      </c>
      <c r="H235" s="15">
        <f>G235-200</f>
        <v>79800</v>
      </c>
      <c r="I235" s="15">
        <f t="shared" si="128"/>
        <v>79300</v>
      </c>
      <c r="K235" s="86">
        <v>207</v>
      </c>
      <c r="L235" s="33"/>
    </row>
    <row r="236" spans="2:12" s="3" customFormat="1" ht="10.7" customHeight="1">
      <c r="B236" s="6" t="s">
        <v>114</v>
      </c>
      <c r="C236" s="66"/>
      <c r="D236" s="66" t="s">
        <v>8</v>
      </c>
      <c r="E236" s="66">
        <v>1000</v>
      </c>
      <c r="F236" s="68">
        <f>G236*E236/1000</f>
        <v>70000</v>
      </c>
      <c r="G236" s="15">
        <v>70000</v>
      </c>
      <c r="H236" s="15">
        <f>G236-200</f>
        <v>69800</v>
      </c>
      <c r="I236" s="15">
        <f t="shared" si="128"/>
        <v>69300</v>
      </c>
      <c r="K236" s="86">
        <v>208</v>
      </c>
      <c r="L236" s="33"/>
    </row>
    <row r="237" spans="2:12" s="3" customFormat="1" ht="10.7" customHeight="1">
      <c r="B237" s="6" t="s">
        <v>113</v>
      </c>
      <c r="C237" s="66"/>
      <c r="D237" s="66">
        <v>6.5</v>
      </c>
      <c r="E237" s="66">
        <v>1</v>
      </c>
      <c r="F237" s="68">
        <f>G237*E237/1000</f>
        <v>80</v>
      </c>
      <c r="G237" s="15">
        <v>80000</v>
      </c>
      <c r="H237" s="15">
        <f>G237-200</f>
        <v>79800</v>
      </c>
      <c r="I237" s="15">
        <f t="shared" si="128"/>
        <v>79300</v>
      </c>
      <c r="K237" s="86">
        <v>209</v>
      </c>
      <c r="L237" s="33"/>
    </row>
    <row r="238" spans="2:12" s="3" customFormat="1" ht="10.7" customHeight="1">
      <c r="B238" s="6" t="s">
        <v>113</v>
      </c>
      <c r="C238" s="66"/>
      <c r="D238" s="66" t="s">
        <v>8</v>
      </c>
      <c r="E238" s="66">
        <v>1000</v>
      </c>
      <c r="F238" s="68">
        <f>G238*E238/1000</f>
        <v>70000</v>
      </c>
      <c r="G238" s="15">
        <v>70000</v>
      </c>
      <c r="H238" s="15">
        <f>G238-200</f>
        <v>69800</v>
      </c>
      <c r="I238" s="15">
        <f t="shared" si="128"/>
        <v>69300</v>
      </c>
      <c r="K238" s="86">
        <v>210</v>
      </c>
      <c r="L238" s="33"/>
    </row>
    <row r="239" spans="2:12" s="3" customFormat="1" ht="10.7" customHeight="1">
      <c r="B239" s="88" t="s">
        <v>579</v>
      </c>
      <c r="C239" s="21"/>
      <c r="D239" s="87" t="s">
        <v>556</v>
      </c>
      <c r="E239" s="21"/>
      <c r="F239" s="21"/>
      <c r="G239" s="21" t="s">
        <v>16</v>
      </c>
      <c r="H239" s="21"/>
      <c r="I239" s="21"/>
      <c r="K239" s="86"/>
      <c r="L239" s="33"/>
    </row>
    <row r="240" spans="2:12" s="3" customFormat="1" ht="10.7" customHeight="1">
      <c r="B240" s="21" t="s">
        <v>16</v>
      </c>
      <c r="C240" s="21"/>
      <c r="D240" s="21" t="s">
        <v>235</v>
      </c>
      <c r="E240" s="21"/>
      <c r="F240" s="21"/>
      <c r="G240" s="87" t="s">
        <v>555</v>
      </c>
      <c r="H240" s="21"/>
      <c r="I240" s="21"/>
      <c r="K240" s="86"/>
      <c r="L240" s="33"/>
    </row>
    <row r="241" spans="2:12" s="3" customFormat="1" ht="10.9" customHeight="1">
      <c r="B241" s="22" t="s">
        <v>557</v>
      </c>
      <c r="C241" s="9"/>
      <c r="D241" s="96" t="s">
        <v>38</v>
      </c>
      <c r="E241" s="96"/>
      <c r="F241" s="8"/>
      <c r="G241" s="23"/>
      <c r="H241" s="23" t="s">
        <v>50</v>
      </c>
      <c r="I241" s="24">
        <v>45406</v>
      </c>
      <c r="K241" s="86"/>
      <c r="L241" s="33"/>
    </row>
    <row r="242" spans="2:12" s="3" customFormat="1" ht="10.9" customHeight="1">
      <c r="B242" s="25" t="s">
        <v>0</v>
      </c>
      <c r="C242" s="26" t="s">
        <v>1</v>
      </c>
      <c r="D242" s="26" t="s">
        <v>34</v>
      </c>
      <c r="E242" s="26" t="s">
        <v>2</v>
      </c>
      <c r="F242" s="26" t="s">
        <v>3</v>
      </c>
      <c r="G242" s="26" t="s">
        <v>329</v>
      </c>
      <c r="H242" s="26" t="s">
        <v>329</v>
      </c>
      <c r="I242" s="26" t="s">
        <v>329</v>
      </c>
      <c r="K242" s="86"/>
      <c r="L242" s="33"/>
    </row>
    <row r="243" spans="2:12" s="3" customFormat="1" ht="10.9" customHeight="1">
      <c r="B243" s="27"/>
      <c r="C243" s="28" t="s">
        <v>4</v>
      </c>
      <c r="D243" s="27"/>
      <c r="E243" s="28" t="s">
        <v>5</v>
      </c>
      <c r="F243" s="28" t="s">
        <v>6</v>
      </c>
      <c r="G243" s="28" t="s">
        <v>330</v>
      </c>
      <c r="H243" s="28" t="s">
        <v>331</v>
      </c>
      <c r="I243" s="28" t="s">
        <v>332</v>
      </c>
      <c r="K243" s="86"/>
      <c r="L243" s="33"/>
    </row>
    <row r="244" spans="2:12" s="3" customFormat="1" ht="12" customHeight="1">
      <c r="B244" s="5" t="s">
        <v>129</v>
      </c>
      <c r="C244" s="33"/>
      <c r="D244" s="33"/>
      <c r="E244" s="33"/>
      <c r="F244" s="33"/>
      <c r="G244" s="33"/>
      <c r="H244" s="33"/>
      <c r="I244" s="33"/>
      <c r="K244" s="86" t="s">
        <v>533</v>
      </c>
      <c r="L244" s="33"/>
    </row>
    <row r="245" spans="2:12" s="3" customFormat="1" ht="10.9" hidden="1" customHeight="1">
      <c r="B245" s="34" t="s">
        <v>175</v>
      </c>
      <c r="C245" s="35" t="s">
        <v>47</v>
      </c>
      <c r="D245" s="35" t="s">
        <v>8</v>
      </c>
      <c r="E245" s="66">
        <v>80</v>
      </c>
      <c r="F245" s="68">
        <f>G245*E245/1000</f>
        <v>4000</v>
      </c>
      <c r="G245" s="15">
        <v>50000</v>
      </c>
      <c r="H245" s="15">
        <f>G245-200</f>
        <v>49800</v>
      </c>
      <c r="I245" s="15">
        <f>H245-500</f>
        <v>49300</v>
      </c>
      <c r="K245" s="86">
        <v>217</v>
      </c>
      <c r="L245" s="33"/>
    </row>
    <row r="246" spans="2:12" s="3" customFormat="1" ht="10.9" customHeight="1">
      <c r="B246" s="34" t="s">
        <v>130</v>
      </c>
      <c r="C246" s="35" t="s">
        <v>47</v>
      </c>
      <c r="D246" s="35" t="s">
        <v>8</v>
      </c>
      <c r="E246" s="66">
        <v>65</v>
      </c>
      <c r="F246" s="68">
        <f>G246*E246/1000</f>
        <v>9100</v>
      </c>
      <c r="G246" s="15">
        <v>140000</v>
      </c>
      <c r="H246" s="15">
        <f>G246-200</f>
        <v>139800</v>
      </c>
      <c r="I246" s="15">
        <f>H246-500</f>
        <v>139300</v>
      </c>
      <c r="K246" s="86">
        <v>218</v>
      </c>
      <c r="L246" s="33"/>
    </row>
    <row r="247" spans="2:12" s="3" customFormat="1" ht="10.9" customHeight="1">
      <c r="B247" s="34" t="s">
        <v>248</v>
      </c>
      <c r="C247" s="35" t="s">
        <v>47</v>
      </c>
      <c r="D247" s="35" t="s">
        <v>8</v>
      </c>
      <c r="E247" s="66">
        <v>65</v>
      </c>
      <c r="F247" s="68">
        <f>G247*E247/1000</f>
        <v>7800</v>
      </c>
      <c r="G247" s="15">
        <v>120000</v>
      </c>
      <c r="H247" s="15">
        <f>G247-200</f>
        <v>119800</v>
      </c>
      <c r="I247" s="15">
        <f>H247-500</f>
        <v>119300</v>
      </c>
      <c r="K247" s="86">
        <v>219</v>
      </c>
      <c r="L247" s="33"/>
    </row>
    <row r="248" spans="2:12" s="3" customFormat="1" ht="10.7" hidden="1" customHeight="1">
      <c r="B248" s="34" t="s">
        <v>139</v>
      </c>
      <c r="C248" s="35" t="s">
        <v>47</v>
      </c>
      <c r="D248" s="35" t="s">
        <v>8</v>
      </c>
      <c r="E248" s="66">
        <v>1050</v>
      </c>
      <c r="F248" s="68">
        <f>G248*E248/1000</f>
        <v>57750</v>
      </c>
      <c r="G248" s="15">
        <v>55000</v>
      </c>
      <c r="H248" s="15">
        <f>G248-200</f>
        <v>54800</v>
      </c>
      <c r="I248" s="15">
        <f>H248-500</f>
        <v>54300</v>
      </c>
      <c r="K248" s="86">
        <v>220</v>
      </c>
      <c r="L248" s="33"/>
    </row>
    <row r="249" spans="2:12" s="3" customFormat="1" ht="10.9" customHeight="1">
      <c r="B249" s="5" t="s">
        <v>84</v>
      </c>
      <c r="C249" s="36"/>
      <c r="D249" s="5"/>
      <c r="E249" s="36"/>
      <c r="F249" s="36"/>
      <c r="G249" s="36"/>
      <c r="H249" s="36"/>
      <c r="I249" s="36"/>
      <c r="K249" s="86" t="s">
        <v>534</v>
      </c>
      <c r="L249" s="33"/>
    </row>
    <row r="250" spans="2:12" s="3" customFormat="1" ht="10.7" customHeight="1">
      <c r="B250" s="11" t="s">
        <v>85</v>
      </c>
      <c r="C250" s="37" t="s">
        <v>87</v>
      </c>
      <c r="D250" s="72" t="s">
        <v>286</v>
      </c>
      <c r="E250" s="37">
        <v>2.13</v>
      </c>
      <c r="F250" s="50">
        <f>G250*E250/1000</f>
        <v>213</v>
      </c>
      <c r="G250" s="15">
        <v>100000</v>
      </c>
      <c r="H250" s="32">
        <f t="shared" ref="H250:I254" si="129">G250-1000</f>
        <v>99000</v>
      </c>
      <c r="I250" s="15">
        <f t="shared" si="129"/>
        <v>98000</v>
      </c>
      <c r="K250" s="86">
        <v>222</v>
      </c>
      <c r="L250" s="33"/>
    </row>
    <row r="251" spans="2:12" s="3" customFormat="1" ht="10.7" hidden="1" customHeight="1">
      <c r="B251" s="11" t="s">
        <v>85</v>
      </c>
      <c r="C251" s="37" t="s">
        <v>87</v>
      </c>
      <c r="D251" s="72" t="s">
        <v>281</v>
      </c>
      <c r="E251" s="37">
        <v>2.83</v>
      </c>
      <c r="F251" s="50">
        <f>G251*E251/1000</f>
        <v>283</v>
      </c>
      <c r="G251" s="15">
        <v>100000</v>
      </c>
      <c r="H251" s="32">
        <f t="shared" si="129"/>
        <v>99000</v>
      </c>
      <c r="I251" s="32">
        <f t="shared" si="129"/>
        <v>98000</v>
      </c>
      <c r="K251" s="86">
        <v>223</v>
      </c>
      <c r="L251" s="33"/>
    </row>
    <row r="252" spans="2:12" s="3" customFormat="1" ht="10.7" customHeight="1">
      <c r="B252" s="11" t="s">
        <v>85</v>
      </c>
      <c r="C252" s="37" t="s">
        <v>87</v>
      </c>
      <c r="D252" s="72" t="s">
        <v>215</v>
      </c>
      <c r="E252" s="37">
        <v>2.8</v>
      </c>
      <c r="F252" s="50">
        <f>G252*E252/1000</f>
        <v>280</v>
      </c>
      <c r="G252" s="15">
        <v>100000</v>
      </c>
      <c r="H252" s="32">
        <f t="shared" si="129"/>
        <v>99000</v>
      </c>
      <c r="I252" s="32">
        <f t="shared" si="129"/>
        <v>98000</v>
      </c>
      <c r="K252" s="86">
        <v>224</v>
      </c>
      <c r="L252" s="33"/>
    </row>
    <row r="253" spans="2:12" s="3" customFormat="1" ht="10.5" customHeight="1">
      <c r="B253" s="11" t="s">
        <v>86</v>
      </c>
      <c r="C253" s="37" t="s">
        <v>87</v>
      </c>
      <c r="D253" s="72" t="s">
        <v>279</v>
      </c>
      <c r="E253" s="37">
        <v>38</v>
      </c>
      <c r="F253" s="50">
        <f>G253*E253/1000</f>
        <v>3800</v>
      </c>
      <c r="G253" s="15">
        <v>100000</v>
      </c>
      <c r="H253" s="32">
        <f t="shared" si="129"/>
        <v>99000</v>
      </c>
      <c r="I253" s="32">
        <f t="shared" si="129"/>
        <v>98000</v>
      </c>
      <c r="K253" s="86">
        <v>225</v>
      </c>
      <c r="L253" s="33"/>
    </row>
    <row r="254" spans="2:12" s="3" customFormat="1" ht="10.7" customHeight="1">
      <c r="B254" s="11" t="s">
        <v>86</v>
      </c>
      <c r="C254" s="37" t="s">
        <v>87</v>
      </c>
      <c r="D254" s="72" t="s">
        <v>318</v>
      </c>
      <c r="E254" s="37">
        <v>44.5</v>
      </c>
      <c r="F254" s="50">
        <f>G254*E254/1000</f>
        <v>4450</v>
      </c>
      <c r="G254" s="15">
        <v>100000</v>
      </c>
      <c r="H254" s="32">
        <f t="shared" si="129"/>
        <v>99000</v>
      </c>
      <c r="I254" s="32">
        <f t="shared" si="129"/>
        <v>98000</v>
      </c>
      <c r="K254" s="86">
        <v>226</v>
      </c>
      <c r="L254" s="33"/>
    </row>
    <row r="255" spans="2:12" s="3" customFormat="1" ht="11.45" hidden="1" customHeight="1">
      <c r="B255" s="11" t="s">
        <v>272</v>
      </c>
      <c r="C255" s="37" t="s">
        <v>88</v>
      </c>
      <c r="D255" s="66" t="s">
        <v>140</v>
      </c>
      <c r="E255" s="37">
        <v>15</v>
      </c>
      <c r="F255" s="50">
        <f>G255*E255</f>
        <v>1095</v>
      </c>
      <c r="G255" s="15">
        <v>73</v>
      </c>
      <c r="H255" s="32">
        <f>G255-1</f>
        <v>72</v>
      </c>
      <c r="I255" s="32">
        <f>H255-1</f>
        <v>71</v>
      </c>
      <c r="K255" s="86">
        <v>227</v>
      </c>
      <c r="L255" s="33"/>
    </row>
    <row r="256" spans="2:12" s="4" customFormat="1" ht="11.45" customHeight="1">
      <c r="B256" s="5" t="s">
        <v>121</v>
      </c>
      <c r="C256" s="5"/>
      <c r="D256" s="5"/>
      <c r="E256" s="5"/>
      <c r="F256" s="5"/>
      <c r="G256" s="5"/>
      <c r="H256" s="5"/>
      <c r="I256" s="5"/>
      <c r="K256" s="86" t="s">
        <v>535</v>
      </c>
      <c r="L256" s="33"/>
    </row>
    <row r="257" spans="2:12" s="4" customFormat="1" ht="10.9" customHeight="1">
      <c r="B257" s="6" t="s">
        <v>178</v>
      </c>
      <c r="C257" s="66" t="s">
        <v>13</v>
      </c>
      <c r="D257" s="66">
        <v>9</v>
      </c>
      <c r="E257" s="71">
        <v>13.14</v>
      </c>
      <c r="F257" s="68">
        <f>G257*E257/1000</f>
        <v>1248.3</v>
      </c>
      <c r="G257" s="15">
        <v>95000</v>
      </c>
      <c r="H257" s="15">
        <f t="shared" ref="H257:H286" si="130">G257-500</f>
        <v>94500</v>
      </c>
      <c r="I257" s="15">
        <f>G257-1500</f>
        <v>93500</v>
      </c>
      <c r="K257" s="86">
        <v>229</v>
      </c>
      <c r="L257" s="33"/>
    </row>
    <row r="258" spans="2:12" s="3" customFormat="1" ht="10.9" customHeight="1">
      <c r="B258" s="6" t="s">
        <v>405</v>
      </c>
      <c r="C258" s="66" t="s">
        <v>13</v>
      </c>
      <c r="D258" s="66">
        <v>9</v>
      </c>
      <c r="E258" s="71">
        <v>17.600000000000001</v>
      </c>
      <c r="F258" s="68">
        <f t="shared" ref="F258:F281" si="131">G258*E258/1000</f>
        <v>1672.0000000000002</v>
      </c>
      <c r="G258" s="15">
        <v>95000</v>
      </c>
      <c r="H258" s="15">
        <f t="shared" si="130"/>
        <v>94500</v>
      </c>
      <c r="I258" s="15">
        <f t="shared" ref="I258:I269" si="132">G258-1500</f>
        <v>93500</v>
      </c>
      <c r="K258" s="86">
        <v>230</v>
      </c>
      <c r="L258" s="33"/>
    </row>
    <row r="259" spans="2:12" s="3" customFormat="1" ht="10.9" customHeight="1">
      <c r="B259" s="6" t="s">
        <v>417</v>
      </c>
      <c r="C259" s="66" t="s">
        <v>13</v>
      </c>
      <c r="D259" s="66">
        <v>9</v>
      </c>
      <c r="E259" s="71">
        <v>19.2</v>
      </c>
      <c r="F259" s="68">
        <f t="shared" si="131"/>
        <v>1824</v>
      </c>
      <c r="G259" s="15">
        <v>95000</v>
      </c>
      <c r="H259" s="15">
        <f t="shared" si="130"/>
        <v>94500</v>
      </c>
      <c r="I259" s="15">
        <f t="shared" si="132"/>
        <v>93500</v>
      </c>
      <c r="K259" s="86">
        <v>231</v>
      </c>
      <c r="L259" s="33"/>
    </row>
    <row r="260" spans="2:12" s="3" customFormat="1" ht="10.9" customHeight="1">
      <c r="B260" s="6" t="s">
        <v>416</v>
      </c>
      <c r="C260" s="66" t="s">
        <v>13</v>
      </c>
      <c r="D260" s="66">
        <v>9</v>
      </c>
      <c r="E260" s="71">
        <v>23</v>
      </c>
      <c r="F260" s="68">
        <f t="shared" si="131"/>
        <v>2185</v>
      </c>
      <c r="G260" s="15">
        <v>95000</v>
      </c>
      <c r="H260" s="15">
        <f t="shared" si="130"/>
        <v>94500</v>
      </c>
      <c r="I260" s="15">
        <f t="shared" si="132"/>
        <v>93500</v>
      </c>
      <c r="K260" s="86">
        <v>232</v>
      </c>
      <c r="L260" s="33"/>
    </row>
    <row r="261" spans="2:12" s="3" customFormat="1" ht="10.9" hidden="1" customHeight="1">
      <c r="B261" s="6" t="s">
        <v>177</v>
      </c>
      <c r="C261" s="72" t="s">
        <v>36</v>
      </c>
      <c r="D261" s="66">
        <v>9</v>
      </c>
      <c r="E261" s="71">
        <v>21.78</v>
      </c>
      <c r="F261" s="68">
        <f t="shared" si="131"/>
        <v>2069.1</v>
      </c>
      <c r="G261" s="15">
        <v>95000</v>
      </c>
      <c r="H261" s="15">
        <f t="shared" si="130"/>
        <v>94500</v>
      </c>
      <c r="I261" s="15">
        <f t="shared" si="132"/>
        <v>93500</v>
      </c>
      <c r="K261" s="86">
        <v>233</v>
      </c>
      <c r="L261" s="33"/>
    </row>
    <row r="262" spans="2:12" s="3" customFormat="1" ht="10.9" customHeight="1">
      <c r="B262" s="6" t="s">
        <v>406</v>
      </c>
      <c r="C262" s="66" t="s">
        <v>13</v>
      </c>
      <c r="D262" s="66" t="s">
        <v>580</v>
      </c>
      <c r="E262" s="71">
        <v>35</v>
      </c>
      <c r="F262" s="68">
        <f t="shared" si="131"/>
        <v>3325</v>
      </c>
      <c r="G262" s="15">
        <v>95000</v>
      </c>
      <c r="H262" s="15">
        <f t="shared" si="130"/>
        <v>94500</v>
      </c>
      <c r="I262" s="15">
        <f t="shared" si="132"/>
        <v>93500</v>
      </c>
      <c r="K262" s="86">
        <v>234</v>
      </c>
      <c r="L262" s="33"/>
    </row>
    <row r="263" spans="2:12" s="3" customFormat="1" ht="10.9" hidden="1" customHeight="1">
      <c r="B263" s="6" t="s">
        <v>237</v>
      </c>
      <c r="C263" s="66" t="s">
        <v>13</v>
      </c>
      <c r="D263" s="66">
        <v>6</v>
      </c>
      <c r="E263" s="71">
        <v>20.399999999999999</v>
      </c>
      <c r="F263" s="68">
        <f t="shared" si="131"/>
        <v>1937.9999999999998</v>
      </c>
      <c r="G263" s="15">
        <v>95000</v>
      </c>
      <c r="H263" s="15">
        <f t="shared" si="130"/>
        <v>94500</v>
      </c>
      <c r="I263" s="15">
        <f t="shared" si="132"/>
        <v>93500</v>
      </c>
      <c r="K263" s="86">
        <v>235</v>
      </c>
      <c r="L263" s="33"/>
    </row>
    <row r="264" spans="2:12" s="3" customFormat="1" ht="10.9" customHeight="1">
      <c r="B264" s="6" t="s">
        <v>415</v>
      </c>
      <c r="C264" s="66" t="s">
        <v>13</v>
      </c>
      <c r="D264" s="66" t="s">
        <v>558</v>
      </c>
      <c r="E264" s="71">
        <v>45.3</v>
      </c>
      <c r="F264" s="68">
        <f t="shared" si="131"/>
        <v>4303.5</v>
      </c>
      <c r="G264" s="15">
        <v>95000</v>
      </c>
      <c r="H264" s="15">
        <f t="shared" si="130"/>
        <v>94500</v>
      </c>
      <c r="I264" s="15">
        <f t="shared" si="132"/>
        <v>93500</v>
      </c>
      <c r="K264" s="86">
        <v>236</v>
      </c>
      <c r="L264" s="33"/>
    </row>
    <row r="265" spans="2:12" s="3" customFormat="1" ht="10.9" customHeight="1">
      <c r="B265" s="6" t="s">
        <v>407</v>
      </c>
      <c r="C265" s="66" t="s">
        <v>13</v>
      </c>
      <c r="D265" s="66">
        <v>12</v>
      </c>
      <c r="E265" s="71">
        <v>60</v>
      </c>
      <c r="F265" s="68">
        <f t="shared" si="131"/>
        <v>5700</v>
      </c>
      <c r="G265" s="15">
        <v>95000</v>
      </c>
      <c r="H265" s="15">
        <f t="shared" si="130"/>
        <v>94500</v>
      </c>
      <c r="I265" s="15">
        <f t="shared" si="132"/>
        <v>93500</v>
      </c>
      <c r="K265" s="86">
        <v>237</v>
      </c>
      <c r="L265" s="33"/>
    </row>
    <row r="266" spans="2:12" s="3" customFormat="1" ht="10.9" customHeight="1">
      <c r="B266" s="6" t="s">
        <v>414</v>
      </c>
      <c r="C266" s="66" t="s">
        <v>13</v>
      </c>
      <c r="D266" s="66">
        <v>12</v>
      </c>
      <c r="E266" s="71">
        <v>70</v>
      </c>
      <c r="F266" s="68">
        <f t="shared" si="131"/>
        <v>6650</v>
      </c>
      <c r="G266" s="15">
        <v>95000</v>
      </c>
      <c r="H266" s="15">
        <f t="shared" si="130"/>
        <v>94500</v>
      </c>
      <c r="I266" s="15">
        <f t="shared" si="132"/>
        <v>93500</v>
      </c>
      <c r="K266" s="86">
        <v>238</v>
      </c>
      <c r="L266" s="33"/>
    </row>
    <row r="267" spans="2:12" s="3" customFormat="1" ht="10.9" customHeight="1">
      <c r="B267" s="6" t="s">
        <v>408</v>
      </c>
      <c r="C267" s="66" t="s">
        <v>13</v>
      </c>
      <c r="D267" s="66">
        <v>12</v>
      </c>
      <c r="E267" s="71">
        <v>79</v>
      </c>
      <c r="F267" s="68">
        <f t="shared" si="131"/>
        <v>7505</v>
      </c>
      <c r="G267" s="15">
        <v>95000</v>
      </c>
      <c r="H267" s="15">
        <f t="shared" si="130"/>
        <v>94500</v>
      </c>
      <c r="I267" s="15">
        <f t="shared" si="132"/>
        <v>93500</v>
      </c>
      <c r="K267" s="86">
        <v>239</v>
      </c>
      <c r="L267" s="33"/>
    </row>
    <row r="268" spans="2:12" s="3" customFormat="1" ht="10.9" customHeight="1">
      <c r="B268" s="6" t="s">
        <v>413</v>
      </c>
      <c r="C268" s="66" t="s">
        <v>13</v>
      </c>
      <c r="D268" s="66">
        <v>12</v>
      </c>
      <c r="E268" s="71">
        <v>84.6</v>
      </c>
      <c r="F268" s="68">
        <f t="shared" si="131"/>
        <v>8036.9999999999991</v>
      </c>
      <c r="G268" s="15">
        <v>95000</v>
      </c>
      <c r="H268" s="15">
        <f t="shared" si="130"/>
        <v>94500</v>
      </c>
      <c r="I268" s="15">
        <f t="shared" si="132"/>
        <v>93500</v>
      </c>
      <c r="K268" s="86">
        <v>240</v>
      </c>
      <c r="L268" s="33"/>
    </row>
    <row r="269" spans="2:12" s="3" customFormat="1" ht="10.9" customHeight="1">
      <c r="B269" s="6" t="s">
        <v>451</v>
      </c>
      <c r="C269" s="66" t="s">
        <v>13</v>
      </c>
      <c r="D269" s="66">
        <v>12</v>
      </c>
      <c r="E269" s="71">
        <v>108</v>
      </c>
      <c r="F269" s="68">
        <f t="shared" si="131"/>
        <v>10584</v>
      </c>
      <c r="G269" s="15">
        <v>98000</v>
      </c>
      <c r="H269" s="15">
        <f t="shared" si="130"/>
        <v>97500</v>
      </c>
      <c r="I269" s="15">
        <f t="shared" si="132"/>
        <v>96500</v>
      </c>
      <c r="K269" s="86">
        <v>241</v>
      </c>
      <c r="L269" s="33"/>
    </row>
    <row r="270" spans="2:12" s="3" customFormat="1" ht="10.9" customHeight="1">
      <c r="B270" s="6" t="s">
        <v>409</v>
      </c>
      <c r="C270" s="66" t="s">
        <v>13</v>
      </c>
      <c r="D270" s="66">
        <v>12</v>
      </c>
      <c r="E270" s="71">
        <v>88.4</v>
      </c>
      <c r="F270" s="68">
        <f t="shared" si="131"/>
        <v>8663.2000000000007</v>
      </c>
      <c r="G270" s="15">
        <v>98000</v>
      </c>
      <c r="H270" s="15">
        <f t="shared" si="130"/>
        <v>97500</v>
      </c>
      <c r="I270" s="15">
        <f t="shared" ref="I270:I286" si="133">G270-1500</f>
        <v>96500</v>
      </c>
      <c r="K270" s="86">
        <v>242</v>
      </c>
      <c r="L270" s="33"/>
    </row>
    <row r="271" spans="2:12" s="3" customFormat="1" ht="10.9" hidden="1" customHeight="1">
      <c r="B271" s="6" t="s">
        <v>284</v>
      </c>
      <c r="C271" s="66" t="s">
        <v>13</v>
      </c>
      <c r="D271" s="66">
        <v>11.7</v>
      </c>
      <c r="E271" s="71">
        <v>102</v>
      </c>
      <c r="F271" s="68">
        <f t="shared" si="131"/>
        <v>9996</v>
      </c>
      <c r="G271" s="15">
        <v>98000</v>
      </c>
      <c r="H271" s="15">
        <f t="shared" si="130"/>
        <v>97500</v>
      </c>
      <c r="I271" s="15">
        <f t="shared" si="133"/>
        <v>96500</v>
      </c>
      <c r="K271" s="86">
        <v>243</v>
      </c>
      <c r="L271" s="33"/>
    </row>
    <row r="272" spans="2:12" s="3" customFormat="1" ht="10.9" customHeight="1">
      <c r="B272" s="6" t="s">
        <v>412</v>
      </c>
      <c r="C272" s="66" t="s">
        <v>46</v>
      </c>
      <c r="D272" s="66">
        <v>12</v>
      </c>
      <c r="E272" s="71">
        <v>116</v>
      </c>
      <c r="F272" s="68">
        <f t="shared" si="131"/>
        <v>11368</v>
      </c>
      <c r="G272" s="15">
        <v>98000</v>
      </c>
      <c r="H272" s="15">
        <f t="shared" si="130"/>
        <v>97500</v>
      </c>
      <c r="I272" s="15">
        <f t="shared" si="133"/>
        <v>96500</v>
      </c>
      <c r="K272" s="86">
        <v>244</v>
      </c>
      <c r="L272" s="33"/>
    </row>
    <row r="273" spans="2:12" s="3" customFormat="1" ht="10.9" customHeight="1">
      <c r="B273" s="6" t="s">
        <v>410</v>
      </c>
      <c r="C273" s="66" t="s">
        <v>47</v>
      </c>
      <c r="D273" s="66">
        <v>12</v>
      </c>
      <c r="E273" s="71">
        <v>131</v>
      </c>
      <c r="F273" s="68">
        <f t="shared" si="131"/>
        <v>12838</v>
      </c>
      <c r="G273" s="15">
        <v>98000</v>
      </c>
      <c r="H273" s="15">
        <f t="shared" si="130"/>
        <v>97500</v>
      </c>
      <c r="I273" s="15">
        <f t="shared" si="133"/>
        <v>96500</v>
      </c>
      <c r="K273" s="86">
        <v>245</v>
      </c>
      <c r="L273" s="33"/>
    </row>
    <row r="274" spans="2:12" s="3" customFormat="1" ht="10.9" customHeight="1">
      <c r="B274" s="6" t="s">
        <v>418</v>
      </c>
      <c r="C274" s="66" t="s">
        <v>48</v>
      </c>
      <c r="D274" s="66" t="s">
        <v>472</v>
      </c>
      <c r="E274" s="71">
        <v>132</v>
      </c>
      <c r="F274" s="68">
        <f>G274*E274/1000</f>
        <v>12936</v>
      </c>
      <c r="G274" s="15">
        <v>98000</v>
      </c>
      <c r="H274" s="15">
        <f t="shared" si="130"/>
        <v>97500</v>
      </c>
      <c r="I274" s="15">
        <f>G274-1500</f>
        <v>96500</v>
      </c>
      <c r="K274" s="86">
        <v>246</v>
      </c>
      <c r="L274" s="33"/>
    </row>
    <row r="275" spans="2:12" s="3" customFormat="1" ht="10.9" customHeight="1">
      <c r="B275" s="6" t="s">
        <v>411</v>
      </c>
      <c r="C275" s="66" t="s">
        <v>48</v>
      </c>
      <c r="D275" s="66">
        <v>12</v>
      </c>
      <c r="E275" s="71">
        <v>148</v>
      </c>
      <c r="F275" s="68">
        <f t="shared" si="131"/>
        <v>14504</v>
      </c>
      <c r="G275" s="15">
        <v>98000</v>
      </c>
      <c r="H275" s="15">
        <f t="shared" si="130"/>
        <v>97500</v>
      </c>
      <c r="I275" s="15">
        <f t="shared" si="133"/>
        <v>96500</v>
      </c>
      <c r="K275" s="86">
        <v>247</v>
      </c>
      <c r="L275" s="33"/>
    </row>
    <row r="276" spans="2:12" s="3" customFormat="1" ht="10.9" customHeight="1">
      <c r="B276" s="6" t="s">
        <v>419</v>
      </c>
      <c r="C276" s="66" t="s">
        <v>13</v>
      </c>
      <c r="D276" s="66">
        <v>12</v>
      </c>
      <c r="E276" s="71">
        <v>182</v>
      </c>
      <c r="F276" s="68">
        <f t="shared" si="131"/>
        <v>19110</v>
      </c>
      <c r="G276" s="15">
        <v>105000</v>
      </c>
      <c r="H276" s="15">
        <f t="shared" si="130"/>
        <v>104500</v>
      </c>
      <c r="I276" s="15">
        <f t="shared" si="133"/>
        <v>103500</v>
      </c>
      <c r="K276" s="86">
        <v>248</v>
      </c>
      <c r="L276" s="33"/>
    </row>
    <row r="277" spans="2:12" s="3" customFormat="1" ht="10.9" customHeight="1">
      <c r="B277" s="6" t="s">
        <v>420</v>
      </c>
      <c r="C277" s="66" t="s">
        <v>13</v>
      </c>
      <c r="D277" s="66">
        <v>12</v>
      </c>
      <c r="E277" s="71">
        <v>162</v>
      </c>
      <c r="F277" s="68">
        <f t="shared" si="131"/>
        <v>17010</v>
      </c>
      <c r="G277" s="15">
        <v>105000</v>
      </c>
      <c r="H277" s="15">
        <f t="shared" si="130"/>
        <v>104500</v>
      </c>
      <c r="I277" s="15">
        <f t="shared" si="133"/>
        <v>103500</v>
      </c>
      <c r="K277" s="86">
        <v>249</v>
      </c>
      <c r="L277" s="33"/>
    </row>
    <row r="278" spans="2:12" s="3" customFormat="1" ht="10.9" customHeight="1">
      <c r="B278" s="6" t="s">
        <v>421</v>
      </c>
      <c r="C278" s="66" t="s">
        <v>47</v>
      </c>
      <c r="D278" s="66">
        <v>12</v>
      </c>
      <c r="E278" s="71">
        <v>187</v>
      </c>
      <c r="F278" s="68">
        <f t="shared" si="131"/>
        <v>19635</v>
      </c>
      <c r="G278" s="15">
        <v>105000</v>
      </c>
      <c r="H278" s="15">
        <f t="shared" si="130"/>
        <v>104500</v>
      </c>
      <c r="I278" s="15">
        <f t="shared" si="133"/>
        <v>103500</v>
      </c>
      <c r="K278" s="86">
        <v>250</v>
      </c>
      <c r="L278" s="33"/>
    </row>
    <row r="279" spans="2:12" s="3" customFormat="1" ht="10.9" customHeight="1">
      <c r="B279" s="6" t="s">
        <v>424</v>
      </c>
      <c r="C279" s="66" t="s">
        <v>46</v>
      </c>
      <c r="D279" s="66">
        <v>12</v>
      </c>
      <c r="E279" s="71">
        <v>235</v>
      </c>
      <c r="F279" s="68">
        <f t="shared" si="131"/>
        <v>24675</v>
      </c>
      <c r="G279" s="15">
        <v>105000</v>
      </c>
      <c r="H279" s="15">
        <f t="shared" si="130"/>
        <v>104500</v>
      </c>
      <c r="I279" s="15">
        <f t="shared" si="133"/>
        <v>103500</v>
      </c>
      <c r="K279" s="86">
        <v>251</v>
      </c>
      <c r="L279" s="33"/>
    </row>
    <row r="280" spans="2:12" s="3" customFormat="1" ht="10.9" hidden="1" customHeight="1">
      <c r="B280" s="6" t="s">
        <v>176</v>
      </c>
      <c r="C280" s="66" t="s">
        <v>13</v>
      </c>
      <c r="D280" s="66">
        <v>12</v>
      </c>
      <c r="E280" s="71">
        <v>265.60000000000002</v>
      </c>
      <c r="F280" s="68">
        <f t="shared" si="131"/>
        <v>11181.760000000002</v>
      </c>
      <c r="G280" s="15">
        <v>42100</v>
      </c>
      <c r="H280" s="15">
        <f t="shared" si="130"/>
        <v>41600</v>
      </c>
      <c r="I280" s="15">
        <f t="shared" si="133"/>
        <v>40600</v>
      </c>
      <c r="K280" s="86">
        <v>252</v>
      </c>
      <c r="L280" s="33"/>
    </row>
    <row r="281" spans="2:12" s="3" customFormat="1" ht="10.9" hidden="1" customHeight="1">
      <c r="B281" s="6" t="s">
        <v>422</v>
      </c>
      <c r="C281" s="66" t="s">
        <v>13</v>
      </c>
      <c r="D281" s="66">
        <v>12</v>
      </c>
      <c r="E281" s="71">
        <v>244</v>
      </c>
      <c r="F281" s="68">
        <f t="shared" si="131"/>
        <v>12078</v>
      </c>
      <c r="G281" s="15">
        <v>49500</v>
      </c>
      <c r="H281" s="15">
        <f t="shared" si="130"/>
        <v>49000</v>
      </c>
      <c r="I281" s="15">
        <f t="shared" si="133"/>
        <v>48000</v>
      </c>
      <c r="K281" s="86">
        <v>253</v>
      </c>
      <c r="L281" s="33"/>
    </row>
    <row r="282" spans="2:12" s="3" customFormat="1" ht="10.9" customHeight="1">
      <c r="B282" s="6" t="s">
        <v>423</v>
      </c>
      <c r="C282" s="66" t="s">
        <v>13</v>
      </c>
      <c r="D282" s="66">
        <v>12</v>
      </c>
      <c r="E282" s="71">
        <v>265</v>
      </c>
      <c r="F282" s="68">
        <f>G282*E282/1000</f>
        <v>32330</v>
      </c>
      <c r="G282" s="15">
        <v>122000</v>
      </c>
      <c r="H282" s="15">
        <f t="shared" si="130"/>
        <v>121500</v>
      </c>
      <c r="I282" s="15">
        <f t="shared" si="133"/>
        <v>120500</v>
      </c>
      <c r="K282" s="86">
        <v>254</v>
      </c>
      <c r="L282" s="33"/>
    </row>
    <row r="283" spans="2:12" s="3" customFormat="1" ht="10.9" customHeight="1">
      <c r="B283" s="6" t="s">
        <v>233</v>
      </c>
      <c r="C283" s="66" t="s">
        <v>13</v>
      </c>
      <c r="D283" s="66">
        <v>12</v>
      </c>
      <c r="E283" s="71">
        <v>305.3</v>
      </c>
      <c r="F283" s="68">
        <f>G283*E283/1000</f>
        <v>37246.6</v>
      </c>
      <c r="G283" s="15">
        <v>122000</v>
      </c>
      <c r="H283" s="15">
        <f t="shared" si="130"/>
        <v>121500</v>
      </c>
      <c r="I283" s="15">
        <f t="shared" si="133"/>
        <v>120500</v>
      </c>
      <c r="K283" s="86">
        <v>255</v>
      </c>
      <c r="L283" s="33"/>
    </row>
    <row r="284" spans="2:12" s="3" customFormat="1" ht="10.9" customHeight="1">
      <c r="B284" s="6" t="s">
        <v>319</v>
      </c>
      <c r="C284" s="66" t="s">
        <v>13</v>
      </c>
      <c r="D284" s="66">
        <v>12</v>
      </c>
      <c r="E284" s="71">
        <v>397.5</v>
      </c>
      <c r="F284" s="68">
        <f>G284*E284/1000</f>
        <v>48495</v>
      </c>
      <c r="G284" s="15">
        <v>122000</v>
      </c>
      <c r="H284" s="15">
        <f t="shared" si="130"/>
        <v>121500</v>
      </c>
      <c r="I284" s="15">
        <f>G284-1500</f>
        <v>120500</v>
      </c>
      <c r="K284" s="86">
        <v>256</v>
      </c>
      <c r="L284" s="33"/>
    </row>
    <row r="285" spans="2:12" s="3" customFormat="1" ht="10.9" hidden="1" customHeight="1">
      <c r="B285" s="6" t="s">
        <v>425</v>
      </c>
      <c r="C285" s="66" t="s">
        <v>13</v>
      </c>
      <c r="D285" s="66">
        <v>12</v>
      </c>
      <c r="E285" s="71">
        <v>436.6</v>
      </c>
      <c r="F285" s="68">
        <f>G285*E285/1000</f>
        <v>52392</v>
      </c>
      <c r="G285" s="15">
        <v>120000</v>
      </c>
      <c r="H285" s="15">
        <f t="shared" si="130"/>
        <v>119500</v>
      </c>
      <c r="I285" s="15">
        <f>G285-1500</f>
        <v>118500</v>
      </c>
      <c r="K285" s="86">
        <v>257</v>
      </c>
      <c r="L285" s="33"/>
    </row>
    <row r="286" spans="2:12" s="3" customFormat="1" ht="10.9" customHeight="1">
      <c r="B286" s="6" t="s">
        <v>216</v>
      </c>
      <c r="C286" s="66" t="s">
        <v>13</v>
      </c>
      <c r="D286" s="66">
        <v>12</v>
      </c>
      <c r="E286" s="71">
        <v>514</v>
      </c>
      <c r="F286" s="68">
        <f>G286*E286/1000</f>
        <v>62708</v>
      </c>
      <c r="G286" s="15">
        <v>122000</v>
      </c>
      <c r="H286" s="15">
        <f t="shared" si="130"/>
        <v>121500</v>
      </c>
      <c r="I286" s="15">
        <f t="shared" si="133"/>
        <v>120500</v>
      </c>
      <c r="K286" s="86">
        <v>258</v>
      </c>
      <c r="L286" s="33"/>
    </row>
    <row r="287" spans="2:12" s="4" customFormat="1" ht="10.5" customHeight="1">
      <c r="B287" s="5" t="s">
        <v>122</v>
      </c>
      <c r="C287" s="5"/>
      <c r="D287" s="5"/>
      <c r="E287" s="5"/>
      <c r="F287" s="29"/>
      <c r="G287" s="5"/>
      <c r="H287" s="5"/>
      <c r="I287" s="5"/>
      <c r="K287" s="86" t="s">
        <v>536</v>
      </c>
      <c r="L287" s="33"/>
    </row>
    <row r="288" spans="2:12" s="4" customFormat="1" ht="10.5" hidden="1" customHeight="1">
      <c r="B288" s="38" t="s">
        <v>276</v>
      </c>
      <c r="C288" s="66" t="s">
        <v>58</v>
      </c>
      <c r="D288" s="66">
        <v>6</v>
      </c>
      <c r="E288" s="66">
        <v>30</v>
      </c>
      <c r="F288" s="68">
        <f>G288*E288/1000</f>
        <v>1107</v>
      </c>
      <c r="G288" s="15">
        <v>36900</v>
      </c>
      <c r="H288" s="15">
        <f>G288-200</f>
        <v>36700</v>
      </c>
      <c r="I288" s="15">
        <f>H288-200</f>
        <v>36500</v>
      </c>
      <c r="K288" s="86">
        <v>260</v>
      </c>
      <c r="L288" s="33"/>
    </row>
    <row r="289" spans="2:12" s="4" customFormat="1" ht="10.9" hidden="1" customHeight="1">
      <c r="B289" s="38" t="s">
        <v>179</v>
      </c>
      <c r="C289" s="66" t="s">
        <v>58</v>
      </c>
      <c r="D289" s="66">
        <v>11.7</v>
      </c>
      <c r="E289" s="66">
        <v>69</v>
      </c>
      <c r="F289" s="68">
        <f t="shared" ref="F289:F303" si="134">G289*E289/1000</f>
        <v>3215.4</v>
      </c>
      <c r="G289" s="15">
        <v>46600</v>
      </c>
      <c r="H289" s="15">
        <f t="shared" ref="H289:H303" si="135">G289-500</f>
        <v>46100</v>
      </c>
      <c r="I289" s="15">
        <f>G289-1500</f>
        <v>45100</v>
      </c>
      <c r="K289" s="86">
        <v>261</v>
      </c>
      <c r="L289" s="33"/>
    </row>
    <row r="290" spans="2:12" s="3" customFormat="1" ht="10.9" customHeight="1">
      <c r="B290" s="38" t="s">
        <v>185</v>
      </c>
      <c r="C290" s="66" t="s">
        <v>13</v>
      </c>
      <c r="D290" s="66">
        <v>12</v>
      </c>
      <c r="E290" s="66">
        <v>90</v>
      </c>
      <c r="F290" s="68">
        <f t="shared" si="134"/>
        <v>9450</v>
      </c>
      <c r="G290" s="15">
        <v>105000</v>
      </c>
      <c r="H290" s="15">
        <f t="shared" si="135"/>
        <v>104500</v>
      </c>
      <c r="I290" s="15">
        <f t="shared" ref="I290:I303" si="136">G290-1500</f>
        <v>103500</v>
      </c>
      <c r="K290" s="86">
        <v>262</v>
      </c>
      <c r="L290" s="33"/>
    </row>
    <row r="291" spans="2:12" s="3" customFormat="1" ht="10.9" customHeight="1">
      <c r="B291" s="38" t="s">
        <v>180</v>
      </c>
      <c r="C291" s="66" t="s">
        <v>13</v>
      </c>
      <c r="D291" s="66">
        <v>12</v>
      </c>
      <c r="E291" s="66">
        <v>107.5</v>
      </c>
      <c r="F291" s="68">
        <f t="shared" si="134"/>
        <v>11287.5</v>
      </c>
      <c r="G291" s="15">
        <v>105000</v>
      </c>
      <c r="H291" s="15">
        <f t="shared" si="135"/>
        <v>104500</v>
      </c>
      <c r="I291" s="15">
        <f t="shared" si="136"/>
        <v>103500</v>
      </c>
      <c r="K291" s="86">
        <v>263</v>
      </c>
      <c r="L291" s="33"/>
    </row>
    <row r="292" spans="2:12" s="3" customFormat="1" ht="10.9" customHeight="1">
      <c r="B292" s="38" t="s">
        <v>184</v>
      </c>
      <c r="C292" s="66" t="s">
        <v>13</v>
      </c>
      <c r="D292" s="66">
        <v>12</v>
      </c>
      <c r="E292" s="66">
        <v>129</v>
      </c>
      <c r="F292" s="68">
        <f t="shared" si="134"/>
        <v>13545</v>
      </c>
      <c r="G292" s="15">
        <v>105000</v>
      </c>
      <c r="H292" s="15">
        <f t="shared" si="135"/>
        <v>104500</v>
      </c>
      <c r="I292" s="15">
        <f t="shared" si="136"/>
        <v>103500</v>
      </c>
      <c r="K292" s="86">
        <v>265</v>
      </c>
      <c r="L292" s="33"/>
    </row>
    <row r="293" spans="2:12" s="3" customFormat="1" ht="10.5" hidden="1" customHeight="1">
      <c r="B293" s="38" t="s">
        <v>219</v>
      </c>
      <c r="C293" s="66" t="s">
        <v>218</v>
      </c>
      <c r="D293" s="66">
        <v>6</v>
      </c>
      <c r="E293" s="66">
        <v>67.3</v>
      </c>
      <c r="F293" s="68">
        <f t="shared" si="134"/>
        <v>7066.5</v>
      </c>
      <c r="G293" s="15">
        <v>105000</v>
      </c>
      <c r="H293" s="15">
        <f t="shared" si="135"/>
        <v>104500</v>
      </c>
      <c r="I293" s="15">
        <f t="shared" si="136"/>
        <v>103500</v>
      </c>
      <c r="K293" s="86">
        <v>266</v>
      </c>
      <c r="L293" s="33"/>
    </row>
    <row r="294" spans="2:12" s="3" customFormat="1" ht="10.9" customHeight="1">
      <c r="B294" s="38" t="s">
        <v>186</v>
      </c>
      <c r="C294" s="66" t="s">
        <v>13</v>
      </c>
      <c r="D294" s="66">
        <v>12</v>
      </c>
      <c r="E294" s="66">
        <v>152</v>
      </c>
      <c r="F294" s="68">
        <f t="shared" si="134"/>
        <v>15960</v>
      </c>
      <c r="G294" s="15">
        <v>105000</v>
      </c>
      <c r="H294" s="15">
        <f t="shared" si="135"/>
        <v>104500</v>
      </c>
      <c r="I294" s="15">
        <f t="shared" si="136"/>
        <v>103500</v>
      </c>
      <c r="K294" s="86">
        <v>267</v>
      </c>
      <c r="L294" s="33"/>
    </row>
    <row r="295" spans="2:12" s="3" customFormat="1" ht="10.9" customHeight="1">
      <c r="B295" s="38" t="s">
        <v>183</v>
      </c>
      <c r="C295" s="66" t="s">
        <v>13</v>
      </c>
      <c r="D295" s="66">
        <v>12</v>
      </c>
      <c r="E295" s="66">
        <v>183</v>
      </c>
      <c r="F295" s="68">
        <f t="shared" si="134"/>
        <v>19215</v>
      </c>
      <c r="G295" s="15">
        <v>105000</v>
      </c>
      <c r="H295" s="15">
        <f t="shared" si="135"/>
        <v>104500</v>
      </c>
      <c r="I295" s="15">
        <f t="shared" si="136"/>
        <v>103500</v>
      </c>
      <c r="K295" s="86">
        <v>268</v>
      </c>
      <c r="L295" s="33"/>
    </row>
    <row r="296" spans="2:12" s="3" customFormat="1" ht="10.5" hidden="1" customHeight="1">
      <c r="B296" s="38" t="s">
        <v>220</v>
      </c>
      <c r="C296" s="66" t="s">
        <v>218</v>
      </c>
      <c r="D296" s="66">
        <v>6</v>
      </c>
      <c r="E296" s="66">
        <v>94</v>
      </c>
      <c r="F296" s="68">
        <f t="shared" si="134"/>
        <v>9870</v>
      </c>
      <c r="G296" s="15">
        <v>105000</v>
      </c>
      <c r="H296" s="15">
        <f t="shared" si="135"/>
        <v>104500</v>
      </c>
      <c r="I296" s="15">
        <f t="shared" si="136"/>
        <v>103500</v>
      </c>
      <c r="K296" s="86">
        <v>269</v>
      </c>
      <c r="L296" s="33"/>
    </row>
    <row r="297" spans="2:12" s="3" customFormat="1" ht="10.9" customHeight="1">
      <c r="B297" s="38" t="s">
        <v>187</v>
      </c>
      <c r="C297" s="66" t="s">
        <v>65</v>
      </c>
      <c r="D297" s="66" t="s">
        <v>473</v>
      </c>
      <c r="E297" s="66">
        <v>202</v>
      </c>
      <c r="F297" s="68">
        <f t="shared" si="134"/>
        <v>21210</v>
      </c>
      <c r="G297" s="15">
        <v>105000</v>
      </c>
      <c r="H297" s="15">
        <f t="shared" si="135"/>
        <v>104500</v>
      </c>
      <c r="I297" s="15">
        <f t="shared" si="136"/>
        <v>103500</v>
      </c>
      <c r="K297" s="86">
        <v>270</v>
      </c>
      <c r="L297" s="33"/>
    </row>
    <row r="298" spans="2:12" s="3" customFormat="1" ht="10.9" customHeight="1">
      <c r="B298" s="38" t="s">
        <v>287</v>
      </c>
      <c r="C298" s="66" t="s">
        <v>65</v>
      </c>
      <c r="D298" s="66" t="s">
        <v>474</v>
      </c>
      <c r="E298" s="66">
        <v>225</v>
      </c>
      <c r="F298" s="68">
        <f t="shared" si="134"/>
        <v>32625</v>
      </c>
      <c r="G298" s="15">
        <v>145000</v>
      </c>
      <c r="H298" s="15">
        <f t="shared" si="135"/>
        <v>144500</v>
      </c>
      <c r="I298" s="15">
        <f t="shared" si="136"/>
        <v>143500</v>
      </c>
      <c r="K298" s="86">
        <v>271</v>
      </c>
      <c r="L298" s="33"/>
    </row>
    <row r="299" spans="2:12" s="3" customFormat="1" ht="10.5" hidden="1" customHeight="1">
      <c r="B299" s="38" t="s">
        <v>190</v>
      </c>
      <c r="C299" s="66" t="s">
        <v>65</v>
      </c>
      <c r="D299" s="66">
        <v>11.7</v>
      </c>
      <c r="E299" s="66">
        <v>210</v>
      </c>
      <c r="F299" s="68">
        <f t="shared" si="134"/>
        <v>30450</v>
      </c>
      <c r="G299" s="15">
        <v>145000</v>
      </c>
      <c r="H299" s="15">
        <f t="shared" si="135"/>
        <v>144500</v>
      </c>
      <c r="I299" s="15">
        <f t="shared" si="136"/>
        <v>143500</v>
      </c>
      <c r="K299" s="86">
        <v>272</v>
      </c>
      <c r="L299" s="33"/>
    </row>
    <row r="300" spans="2:12" s="3" customFormat="1" ht="10.9" customHeight="1">
      <c r="B300" s="38" t="s">
        <v>188</v>
      </c>
      <c r="C300" s="66" t="s">
        <v>58</v>
      </c>
      <c r="D300" s="66">
        <v>12</v>
      </c>
      <c r="E300" s="66">
        <v>254</v>
      </c>
      <c r="F300" s="68">
        <f t="shared" si="134"/>
        <v>36830</v>
      </c>
      <c r="G300" s="15">
        <v>145000</v>
      </c>
      <c r="H300" s="15">
        <f t="shared" si="135"/>
        <v>144500</v>
      </c>
      <c r="I300" s="15">
        <f t="shared" si="136"/>
        <v>143500</v>
      </c>
      <c r="K300" s="86">
        <v>273</v>
      </c>
      <c r="L300" s="33"/>
    </row>
    <row r="301" spans="2:12" s="3" customFormat="1" ht="10.9" customHeight="1">
      <c r="B301" s="38" t="s">
        <v>182</v>
      </c>
      <c r="C301" s="66" t="s">
        <v>65</v>
      </c>
      <c r="D301" s="66">
        <v>12</v>
      </c>
      <c r="E301" s="66">
        <v>304</v>
      </c>
      <c r="F301" s="68">
        <f t="shared" si="134"/>
        <v>44080</v>
      </c>
      <c r="G301" s="15">
        <v>145000</v>
      </c>
      <c r="H301" s="15">
        <f t="shared" si="135"/>
        <v>144500</v>
      </c>
      <c r="I301" s="15">
        <f t="shared" si="136"/>
        <v>143500</v>
      </c>
      <c r="K301" s="86">
        <v>274</v>
      </c>
      <c r="L301" s="33"/>
    </row>
    <row r="302" spans="2:12" s="3" customFormat="1" ht="10.9" customHeight="1">
      <c r="B302" s="38" t="s">
        <v>189</v>
      </c>
      <c r="C302" s="66" t="s">
        <v>65</v>
      </c>
      <c r="D302" s="66">
        <v>12</v>
      </c>
      <c r="E302" s="66">
        <v>337</v>
      </c>
      <c r="F302" s="68">
        <f t="shared" si="134"/>
        <v>50213</v>
      </c>
      <c r="G302" s="15">
        <v>149000</v>
      </c>
      <c r="H302" s="15">
        <f t="shared" si="135"/>
        <v>148500</v>
      </c>
      <c r="I302" s="15">
        <f t="shared" si="136"/>
        <v>147500</v>
      </c>
      <c r="K302" s="86">
        <v>275</v>
      </c>
      <c r="L302" s="33"/>
    </row>
    <row r="303" spans="2:12" s="3" customFormat="1" ht="10.9" customHeight="1">
      <c r="B303" s="38" t="s">
        <v>181</v>
      </c>
      <c r="C303" s="66" t="s">
        <v>65</v>
      </c>
      <c r="D303" s="66">
        <v>12</v>
      </c>
      <c r="E303" s="66">
        <v>389</v>
      </c>
      <c r="F303" s="68">
        <f t="shared" si="134"/>
        <v>57961</v>
      </c>
      <c r="G303" s="15">
        <v>149000</v>
      </c>
      <c r="H303" s="15">
        <f t="shared" si="135"/>
        <v>148500</v>
      </c>
      <c r="I303" s="15">
        <f t="shared" si="136"/>
        <v>147500</v>
      </c>
      <c r="K303" s="86">
        <v>276</v>
      </c>
      <c r="L303" s="33"/>
    </row>
    <row r="304" spans="2:12" s="3" customFormat="1" ht="10.9" customHeight="1">
      <c r="B304" s="38" t="s">
        <v>481</v>
      </c>
      <c r="C304" s="66" t="s">
        <v>65</v>
      </c>
      <c r="D304" s="66">
        <v>12</v>
      </c>
      <c r="E304" s="66">
        <v>593</v>
      </c>
      <c r="F304" s="68">
        <f t="shared" ref="F304" si="137">G304*E304/1000</f>
        <v>100810</v>
      </c>
      <c r="G304" s="15">
        <v>170000</v>
      </c>
      <c r="H304" s="15">
        <f t="shared" ref="H304" si="138">G304-500</f>
        <v>169500</v>
      </c>
      <c r="I304" s="15">
        <f t="shared" ref="I304" si="139">G304-1500</f>
        <v>168500</v>
      </c>
      <c r="K304" s="86">
        <v>422</v>
      </c>
      <c r="L304" s="33"/>
    </row>
    <row r="305" spans="2:12" s="3" customFormat="1" ht="10.5" hidden="1" customHeight="1">
      <c r="B305" s="38" t="s">
        <v>367</v>
      </c>
      <c r="C305" s="66" t="s">
        <v>65</v>
      </c>
      <c r="D305" s="66">
        <v>11.7</v>
      </c>
      <c r="E305" s="73">
        <v>72</v>
      </c>
      <c r="F305" s="50">
        <f>G305*E305/1000</f>
        <v>4248</v>
      </c>
      <c r="G305" s="15">
        <v>59000</v>
      </c>
      <c r="H305" s="15">
        <f>G305-200</f>
        <v>58800</v>
      </c>
      <c r="I305" s="15">
        <f>G305-500</f>
        <v>58500</v>
      </c>
      <c r="K305" s="86">
        <v>277</v>
      </c>
      <c r="L305" s="33"/>
    </row>
    <row r="306" spans="2:12" s="3" customFormat="1" ht="10.5" customHeight="1">
      <c r="B306" s="38" t="s">
        <v>475</v>
      </c>
      <c r="C306" s="66" t="s">
        <v>65</v>
      </c>
      <c r="D306" s="66">
        <v>12</v>
      </c>
      <c r="E306" s="73">
        <v>116</v>
      </c>
      <c r="F306" s="50">
        <f>G306*E306/1000</f>
        <v>14500</v>
      </c>
      <c r="G306" s="15">
        <v>125000</v>
      </c>
      <c r="H306" s="15">
        <f>G306-200</f>
        <v>124800</v>
      </c>
      <c r="I306" s="15">
        <f>G306-500</f>
        <v>124500</v>
      </c>
      <c r="K306" s="86">
        <v>278</v>
      </c>
      <c r="L306" s="33"/>
    </row>
    <row r="307" spans="2:12" s="3" customFormat="1" ht="10.5" customHeight="1">
      <c r="B307" s="38" t="s">
        <v>368</v>
      </c>
      <c r="C307" s="66" t="s">
        <v>65</v>
      </c>
      <c r="D307" s="66">
        <v>11.7</v>
      </c>
      <c r="E307" s="73">
        <v>118</v>
      </c>
      <c r="F307" s="50">
        <f>G307*E307/1000</f>
        <v>16048</v>
      </c>
      <c r="G307" s="15">
        <v>136000</v>
      </c>
      <c r="H307" s="15">
        <f>G307-200</f>
        <v>135800</v>
      </c>
      <c r="I307" s="15">
        <f>G307-500</f>
        <v>135500</v>
      </c>
      <c r="K307" s="86">
        <v>279</v>
      </c>
      <c r="L307" s="33"/>
    </row>
    <row r="308" spans="2:12" s="3" customFormat="1" ht="10.5" customHeight="1">
      <c r="B308" s="38" t="s">
        <v>369</v>
      </c>
      <c r="C308" s="66" t="s">
        <v>65</v>
      </c>
      <c r="D308" s="66">
        <v>12</v>
      </c>
      <c r="E308" s="73">
        <v>140</v>
      </c>
      <c r="F308" s="50">
        <f>G308*E308/1000</f>
        <v>17500</v>
      </c>
      <c r="G308" s="15">
        <v>125000</v>
      </c>
      <c r="H308" s="15">
        <f>G308-200</f>
        <v>124800</v>
      </c>
      <c r="I308" s="15">
        <f>G308-500</f>
        <v>124500</v>
      </c>
      <c r="K308" s="86">
        <v>280</v>
      </c>
      <c r="L308" s="33"/>
    </row>
    <row r="309" spans="2:12" s="3" customFormat="1" ht="10.5" customHeight="1">
      <c r="B309" s="5" t="s">
        <v>123</v>
      </c>
      <c r="C309" s="5"/>
      <c r="D309" s="5"/>
      <c r="E309" s="5"/>
      <c r="F309" s="29"/>
      <c r="G309" s="5"/>
      <c r="H309" s="5"/>
      <c r="I309" s="5"/>
      <c r="K309" s="86" t="s">
        <v>537</v>
      </c>
      <c r="L309" s="33"/>
    </row>
    <row r="310" spans="2:12" s="3" customFormat="1" ht="10.5" hidden="1" customHeight="1">
      <c r="B310" s="6" t="s">
        <v>264</v>
      </c>
      <c r="C310" s="66" t="s">
        <v>51</v>
      </c>
      <c r="D310" s="66">
        <v>7.9</v>
      </c>
      <c r="E310" s="71">
        <v>10.5</v>
      </c>
      <c r="F310" s="68">
        <f>G310*E310/1000</f>
        <v>493.5</v>
      </c>
      <c r="G310" s="15">
        <v>47000</v>
      </c>
      <c r="H310" s="15">
        <f>G310-200</f>
        <v>46800</v>
      </c>
      <c r="I310" s="15">
        <f>H310-200</f>
        <v>46600</v>
      </c>
      <c r="K310" s="86">
        <v>282</v>
      </c>
      <c r="L310" s="33"/>
    </row>
    <row r="311" spans="2:12" s="3" customFormat="1" ht="10.5" customHeight="1">
      <c r="B311" s="6" t="s">
        <v>28</v>
      </c>
      <c r="C311" s="66" t="s">
        <v>51</v>
      </c>
      <c r="D311" s="66">
        <v>6</v>
      </c>
      <c r="E311" s="71">
        <v>8</v>
      </c>
      <c r="F311" s="68">
        <f t="shared" ref="F311:F318" si="140">G311*E311/1000</f>
        <v>776</v>
      </c>
      <c r="G311" s="15">
        <v>97000</v>
      </c>
      <c r="H311" s="15">
        <f t="shared" ref="H311:H318" si="141">G311-500</f>
        <v>96500</v>
      </c>
      <c r="I311" s="15">
        <f>G311-1500</f>
        <v>95500</v>
      </c>
      <c r="K311" s="86">
        <v>283</v>
      </c>
      <c r="L311" s="94"/>
    </row>
    <row r="312" spans="2:12" s="3" customFormat="1" ht="10.5" customHeight="1">
      <c r="B312" s="6" t="s">
        <v>29</v>
      </c>
      <c r="C312" s="66" t="s">
        <v>51</v>
      </c>
      <c r="D312" s="66">
        <v>6</v>
      </c>
      <c r="E312" s="71">
        <v>10.5</v>
      </c>
      <c r="F312" s="68">
        <f t="shared" si="140"/>
        <v>976.5</v>
      </c>
      <c r="G312" s="15">
        <v>93000</v>
      </c>
      <c r="H312" s="15">
        <f t="shared" si="141"/>
        <v>92500</v>
      </c>
      <c r="I312" s="15">
        <f t="shared" ref="I312:I318" si="142">G312-1500</f>
        <v>91500</v>
      </c>
      <c r="K312" s="86">
        <v>284</v>
      </c>
      <c r="L312" s="94"/>
    </row>
    <row r="313" spans="2:12" s="3" customFormat="1" ht="10.5" hidden="1" customHeight="1">
      <c r="B313" s="6" t="s">
        <v>30</v>
      </c>
      <c r="C313" s="66" t="s">
        <v>51</v>
      </c>
      <c r="D313" s="66">
        <v>7.85</v>
      </c>
      <c r="E313" s="71">
        <v>17.5</v>
      </c>
      <c r="F313" s="68">
        <f t="shared" si="140"/>
        <v>1505</v>
      </c>
      <c r="G313" s="15">
        <v>86000</v>
      </c>
      <c r="H313" s="15">
        <f t="shared" si="141"/>
        <v>85500</v>
      </c>
      <c r="I313" s="15">
        <f t="shared" si="142"/>
        <v>84500</v>
      </c>
      <c r="K313" s="86">
        <v>285</v>
      </c>
      <c r="L313" s="94"/>
    </row>
    <row r="314" spans="2:12" s="3" customFormat="1" ht="10.5" customHeight="1">
      <c r="B314" s="6" t="s">
        <v>31</v>
      </c>
      <c r="C314" s="66" t="s">
        <v>52</v>
      </c>
      <c r="D314" s="66">
        <v>6</v>
      </c>
      <c r="E314" s="71">
        <v>14.78</v>
      </c>
      <c r="F314" s="68">
        <f t="shared" si="140"/>
        <v>1359.76</v>
      </c>
      <c r="G314" s="15">
        <v>92000</v>
      </c>
      <c r="H314" s="15">
        <f t="shared" si="141"/>
        <v>91500</v>
      </c>
      <c r="I314" s="15">
        <f t="shared" si="142"/>
        <v>90500</v>
      </c>
      <c r="K314" s="86">
        <v>286</v>
      </c>
      <c r="L314" s="94"/>
    </row>
    <row r="315" spans="2:12" s="3" customFormat="1" ht="10.5" hidden="1" customHeight="1">
      <c r="B315" s="6" t="s">
        <v>197</v>
      </c>
      <c r="C315" s="66" t="s">
        <v>51</v>
      </c>
      <c r="D315" s="66">
        <v>7.85</v>
      </c>
      <c r="E315" s="71">
        <v>16.38</v>
      </c>
      <c r="F315" s="68">
        <f>G315*E315/1000</f>
        <v>1457.82</v>
      </c>
      <c r="G315" s="15">
        <v>89000</v>
      </c>
      <c r="H315" s="15">
        <f t="shared" si="141"/>
        <v>88500</v>
      </c>
      <c r="I315" s="15">
        <f t="shared" si="142"/>
        <v>87500</v>
      </c>
      <c r="K315" s="86">
        <v>287</v>
      </c>
      <c r="L315" s="94"/>
    </row>
    <row r="316" spans="2:12" s="3" customFormat="1" ht="10.5" customHeight="1">
      <c r="B316" s="6" t="s">
        <v>32</v>
      </c>
      <c r="C316" s="66" t="s">
        <v>51</v>
      </c>
      <c r="D316" s="66">
        <v>6</v>
      </c>
      <c r="E316" s="71">
        <v>19</v>
      </c>
      <c r="F316" s="68">
        <f t="shared" si="140"/>
        <v>1748</v>
      </c>
      <c r="G316" s="15">
        <v>92000</v>
      </c>
      <c r="H316" s="15">
        <f t="shared" si="141"/>
        <v>91500</v>
      </c>
      <c r="I316" s="15">
        <f t="shared" si="142"/>
        <v>90500</v>
      </c>
      <c r="K316" s="86">
        <v>288</v>
      </c>
      <c r="L316" s="94"/>
    </row>
    <row r="317" spans="2:12" s="3" customFormat="1" ht="10.5" customHeight="1">
      <c r="B317" s="6" t="s">
        <v>33</v>
      </c>
      <c r="C317" s="66" t="s">
        <v>51</v>
      </c>
      <c r="D317" s="66">
        <v>6</v>
      </c>
      <c r="E317" s="71">
        <v>23.5</v>
      </c>
      <c r="F317" s="68">
        <f t="shared" si="140"/>
        <v>2162</v>
      </c>
      <c r="G317" s="15">
        <v>92000</v>
      </c>
      <c r="H317" s="15">
        <f t="shared" si="141"/>
        <v>91500</v>
      </c>
      <c r="I317" s="15">
        <f t="shared" si="142"/>
        <v>90500</v>
      </c>
      <c r="K317" s="86">
        <v>289</v>
      </c>
      <c r="L317" s="94"/>
    </row>
    <row r="318" spans="2:12" s="3" customFormat="1" ht="10.5" customHeight="1">
      <c r="B318" s="6" t="s">
        <v>204</v>
      </c>
      <c r="C318" s="66" t="s">
        <v>52</v>
      </c>
      <c r="D318" s="66">
        <v>6</v>
      </c>
      <c r="E318" s="71">
        <v>30</v>
      </c>
      <c r="F318" s="68">
        <f t="shared" si="140"/>
        <v>2760</v>
      </c>
      <c r="G318" s="15">
        <v>92000</v>
      </c>
      <c r="H318" s="15">
        <f t="shared" si="141"/>
        <v>91500</v>
      </c>
      <c r="I318" s="15">
        <f t="shared" si="142"/>
        <v>90500</v>
      </c>
      <c r="K318" s="86">
        <v>290</v>
      </c>
      <c r="L318" s="33"/>
    </row>
    <row r="319" spans="2:12" s="3" customFormat="1" ht="10.5" hidden="1" customHeight="1">
      <c r="B319" s="6" t="s">
        <v>205</v>
      </c>
      <c r="C319" s="66" t="s">
        <v>51</v>
      </c>
      <c r="D319" s="66">
        <v>7.8</v>
      </c>
      <c r="E319" s="71">
        <v>44.54</v>
      </c>
      <c r="F319" s="68">
        <f>G319*E319/1000</f>
        <v>5077.5600000000004</v>
      </c>
      <c r="G319" s="15">
        <v>114000</v>
      </c>
      <c r="H319" s="15">
        <f>G319-200</f>
        <v>113800</v>
      </c>
      <c r="I319" s="15">
        <f>H319-200</f>
        <v>113600</v>
      </c>
      <c r="K319" s="86">
        <v>291</v>
      </c>
      <c r="L319" s="33"/>
    </row>
    <row r="320" spans="2:12" s="3" customFormat="1" ht="10.5" hidden="1" customHeight="1">
      <c r="B320" s="6" t="s">
        <v>206</v>
      </c>
      <c r="C320" s="66" t="s">
        <v>51</v>
      </c>
      <c r="D320" s="66">
        <v>6</v>
      </c>
      <c r="E320" s="71">
        <v>44.22</v>
      </c>
      <c r="F320" s="68">
        <f>G320*E320/1000</f>
        <v>5041.08</v>
      </c>
      <c r="G320" s="15">
        <v>114000</v>
      </c>
      <c r="H320" s="15">
        <f>G320-200</f>
        <v>113800</v>
      </c>
      <c r="I320" s="15">
        <f>H320-200</f>
        <v>113600</v>
      </c>
      <c r="K320" s="86">
        <v>292</v>
      </c>
      <c r="L320" s="33"/>
    </row>
    <row r="321" spans="1:12" s="4" customFormat="1" ht="10.5" customHeight="1">
      <c r="B321" s="5" t="s">
        <v>124</v>
      </c>
      <c r="C321" s="36"/>
      <c r="D321" s="36"/>
      <c r="E321" s="36"/>
      <c r="F321" s="39"/>
      <c r="G321" s="39"/>
      <c r="H321" s="39"/>
      <c r="I321" s="39"/>
      <c r="K321" s="86" t="s">
        <v>538</v>
      </c>
      <c r="L321" s="33"/>
    </row>
    <row r="322" spans="1:12" s="4" customFormat="1" ht="10.5" hidden="1" customHeight="1">
      <c r="B322" s="11" t="s">
        <v>134</v>
      </c>
      <c r="C322" s="37" t="s">
        <v>51</v>
      </c>
      <c r="D322" s="37">
        <v>6</v>
      </c>
      <c r="E322" s="49">
        <v>4.76</v>
      </c>
      <c r="F322" s="50">
        <f t="shared" ref="F322:F341" si="143">G322*E322/1000</f>
        <v>171.36</v>
      </c>
      <c r="G322" s="32">
        <v>36000</v>
      </c>
      <c r="H322" s="32">
        <f>G322-200</f>
        <v>35800</v>
      </c>
      <c r="I322" s="32">
        <f>H322-200</f>
        <v>35600</v>
      </c>
      <c r="K322" s="86">
        <v>294</v>
      </c>
      <c r="L322" s="33"/>
    </row>
    <row r="323" spans="1:12" s="4" customFormat="1" ht="10.9" hidden="1" customHeight="1">
      <c r="B323" s="11" t="s">
        <v>135</v>
      </c>
      <c r="C323" s="37" t="s">
        <v>51</v>
      </c>
      <c r="D323" s="37">
        <v>6</v>
      </c>
      <c r="E323" s="49">
        <v>6</v>
      </c>
      <c r="F323" s="50">
        <f t="shared" si="143"/>
        <v>189</v>
      </c>
      <c r="G323" s="32">
        <v>31500</v>
      </c>
      <c r="H323" s="32">
        <f>G323-200</f>
        <v>31300</v>
      </c>
      <c r="I323" s="32">
        <f>H323-200</f>
        <v>31100</v>
      </c>
      <c r="K323" s="86">
        <v>295</v>
      </c>
      <c r="L323" s="33"/>
    </row>
    <row r="324" spans="1:12" s="4" customFormat="1" ht="10.5" hidden="1" customHeight="1">
      <c r="B324" s="51" t="s">
        <v>136</v>
      </c>
      <c r="C324" s="74">
        <v>10</v>
      </c>
      <c r="D324" s="74" t="s">
        <v>9</v>
      </c>
      <c r="E324" s="74">
        <v>5.3</v>
      </c>
      <c r="F324" s="75">
        <f t="shared" si="143"/>
        <v>166.95</v>
      </c>
      <c r="G324" s="52">
        <v>31500</v>
      </c>
      <c r="H324" s="53">
        <v>32000</v>
      </c>
      <c r="I324" s="53">
        <v>32000</v>
      </c>
      <c r="K324" s="86">
        <v>296</v>
      </c>
      <c r="L324" s="33"/>
    </row>
    <row r="325" spans="1:12" s="3" customFormat="1" ht="10.9" customHeight="1">
      <c r="A325" s="4"/>
      <c r="B325" s="11" t="s">
        <v>19</v>
      </c>
      <c r="C325" s="76" t="s">
        <v>52</v>
      </c>
      <c r="D325" s="37">
        <v>12</v>
      </c>
      <c r="E325" s="49">
        <v>55.5</v>
      </c>
      <c r="F325" s="50">
        <f t="shared" si="143"/>
        <v>4939.5</v>
      </c>
      <c r="G325" s="32">
        <v>89000</v>
      </c>
      <c r="H325" s="15">
        <f t="shared" ref="H325:H365" si="144">G325-500</f>
        <v>88500</v>
      </c>
      <c r="I325" s="15">
        <f>G325-1500</f>
        <v>87500</v>
      </c>
      <c r="K325" s="86">
        <v>297</v>
      </c>
      <c r="L325" s="94"/>
    </row>
    <row r="326" spans="1:12" s="3" customFormat="1" ht="10.9" customHeight="1">
      <c r="B326" s="40" t="s">
        <v>20</v>
      </c>
      <c r="C326" s="76" t="s">
        <v>52</v>
      </c>
      <c r="D326" s="76">
        <v>12</v>
      </c>
      <c r="E326" s="77">
        <v>76</v>
      </c>
      <c r="F326" s="78">
        <f t="shared" si="143"/>
        <v>6764</v>
      </c>
      <c r="G326" s="32">
        <v>89000</v>
      </c>
      <c r="H326" s="15">
        <f t="shared" si="144"/>
        <v>88500</v>
      </c>
      <c r="I326" s="15">
        <f t="shared" ref="I326:I346" si="145">G326-1500</f>
        <v>87500</v>
      </c>
      <c r="K326" s="86">
        <v>298</v>
      </c>
      <c r="L326" s="94"/>
    </row>
    <row r="327" spans="1:12" s="3" customFormat="1" ht="10.9" customHeight="1">
      <c r="B327" s="6" t="s">
        <v>21</v>
      </c>
      <c r="C327" s="76" t="s">
        <v>52</v>
      </c>
      <c r="D327" s="66">
        <v>12</v>
      </c>
      <c r="E327" s="71">
        <v>89</v>
      </c>
      <c r="F327" s="68">
        <f t="shared" si="143"/>
        <v>7921</v>
      </c>
      <c r="G327" s="32">
        <v>89000</v>
      </c>
      <c r="H327" s="15">
        <f t="shared" si="144"/>
        <v>88500</v>
      </c>
      <c r="I327" s="15">
        <f t="shared" si="145"/>
        <v>87500</v>
      </c>
      <c r="K327" s="86">
        <v>299</v>
      </c>
      <c r="L327" s="94"/>
    </row>
    <row r="328" spans="1:12" s="3" customFormat="1" ht="10.9" hidden="1" customHeight="1">
      <c r="B328" s="6" t="s">
        <v>22</v>
      </c>
      <c r="C328" s="76" t="s">
        <v>52</v>
      </c>
      <c r="D328" s="66">
        <v>11.7</v>
      </c>
      <c r="E328" s="71">
        <v>106</v>
      </c>
      <c r="F328" s="68">
        <f t="shared" si="143"/>
        <v>9434</v>
      </c>
      <c r="G328" s="32">
        <v>89000</v>
      </c>
      <c r="H328" s="15">
        <f t="shared" si="144"/>
        <v>88500</v>
      </c>
      <c r="I328" s="15">
        <f t="shared" si="145"/>
        <v>87500</v>
      </c>
      <c r="K328" s="86">
        <v>300</v>
      </c>
      <c r="L328" s="94"/>
    </row>
    <row r="329" spans="1:12" s="3" customFormat="1" ht="10.5" hidden="1" customHeight="1">
      <c r="B329" s="6" t="s">
        <v>403</v>
      </c>
      <c r="C329" s="76" t="s">
        <v>52</v>
      </c>
      <c r="D329" s="66">
        <v>11.7</v>
      </c>
      <c r="E329" s="71">
        <v>106</v>
      </c>
      <c r="F329" s="68">
        <f>G329*E329/1000</f>
        <v>9434</v>
      </c>
      <c r="G329" s="32">
        <v>89000</v>
      </c>
      <c r="H329" s="15">
        <f>G329-500</f>
        <v>88500</v>
      </c>
      <c r="I329" s="15">
        <f>G329-1500</f>
        <v>87500</v>
      </c>
      <c r="K329" s="86">
        <v>301</v>
      </c>
      <c r="L329" s="94"/>
    </row>
    <row r="330" spans="1:12" s="3" customFormat="1" ht="10.5" customHeight="1">
      <c r="B330" s="6" t="s">
        <v>73</v>
      </c>
      <c r="C330" s="76" t="s">
        <v>52</v>
      </c>
      <c r="D330" s="66">
        <v>12</v>
      </c>
      <c r="E330" s="71">
        <v>124</v>
      </c>
      <c r="F330" s="68">
        <f t="shared" si="143"/>
        <v>11036</v>
      </c>
      <c r="G330" s="32">
        <v>89000</v>
      </c>
      <c r="H330" s="15">
        <f t="shared" si="144"/>
        <v>88500</v>
      </c>
      <c r="I330" s="15">
        <f t="shared" si="145"/>
        <v>87500</v>
      </c>
      <c r="K330" s="86">
        <v>302</v>
      </c>
      <c r="L330" s="94"/>
    </row>
    <row r="331" spans="1:12" s="3" customFormat="1" ht="10.5" customHeight="1">
      <c r="B331" s="6" t="s">
        <v>59</v>
      </c>
      <c r="C331" s="76" t="s">
        <v>52</v>
      </c>
      <c r="D331" s="66">
        <v>12</v>
      </c>
      <c r="E331" s="71">
        <v>146</v>
      </c>
      <c r="F331" s="68">
        <f t="shared" si="143"/>
        <v>12994</v>
      </c>
      <c r="G331" s="32">
        <v>89000</v>
      </c>
      <c r="H331" s="15">
        <f t="shared" si="144"/>
        <v>88500</v>
      </c>
      <c r="I331" s="15">
        <f t="shared" si="145"/>
        <v>87500</v>
      </c>
      <c r="K331" s="86">
        <v>303</v>
      </c>
      <c r="L331" s="94"/>
    </row>
    <row r="332" spans="1:12" s="3" customFormat="1" ht="10.9" hidden="1" customHeight="1">
      <c r="B332" s="6" t="s">
        <v>278</v>
      </c>
      <c r="C332" s="76" t="s">
        <v>52</v>
      </c>
      <c r="D332" s="71">
        <v>11</v>
      </c>
      <c r="E332" s="71">
        <v>140.19999999999999</v>
      </c>
      <c r="F332" s="68">
        <f t="shared" si="143"/>
        <v>12477.799999999997</v>
      </c>
      <c r="G332" s="32">
        <v>89000</v>
      </c>
      <c r="H332" s="15">
        <f t="shared" si="144"/>
        <v>88500</v>
      </c>
      <c r="I332" s="15">
        <f t="shared" si="145"/>
        <v>87500</v>
      </c>
      <c r="K332" s="86">
        <v>304</v>
      </c>
      <c r="L332" s="94"/>
    </row>
    <row r="333" spans="1:12" s="3" customFormat="1" ht="10.9" customHeight="1">
      <c r="B333" s="6" t="s">
        <v>238</v>
      </c>
      <c r="C333" s="76" t="s">
        <v>52</v>
      </c>
      <c r="D333" s="71">
        <v>12</v>
      </c>
      <c r="E333" s="71">
        <v>171.1</v>
      </c>
      <c r="F333" s="68">
        <f t="shared" si="143"/>
        <v>15227.9</v>
      </c>
      <c r="G333" s="32">
        <v>89000</v>
      </c>
      <c r="H333" s="15">
        <f t="shared" si="144"/>
        <v>88500</v>
      </c>
      <c r="I333" s="15">
        <f t="shared" si="145"/>
        <v>87500</v>
      </c>
      <c r="K333" s="86">
        <v>305</v>
      </c>
      <c r="L333" s="94"/>
    </row>
    <row r="334" spans="1:12" s="3" customFormat="1" ht="10.9" customHeight="1">
      <c r="B334" s="6" t="s">
        <v>195</v>
      </c>
      <c r="C334" s="76" t="s">
        <v>52</v>
      </c>
      <c r="D334" s="71">
        <v>12</v>
      </c>
      <c r="E334" s="71">
        <v>206</v>
      </c>
      <c r="F334" s="68">
        <f t="shared" si="143"/>
        <v>18334</v>
      </c>
      <c r="G334" s="32">
        <v>89000</v>
      </c>
      <c r="H334" s="15">
        <f t="shared" si="144"/>
        <v>88500</v>
      </c>
      <c r="I334" s="15">
        <f t="shared" si="145"/>
        <v>87500</v>
      </c>
      <c r="K334" s="86">
        <v>306</v>
      </c>
      <c r="L334" s="94"/>
    </row>
    <row r="335" spans="1:12" s="3" customFormat="1" ht="10.9" customHeight="1">
      <c r="B335" s="6" t="s">
        <v>23</v>
      </c>
      <c r="C335" s="76" t="s">
        <v>52</v>
      </c>
      <c r="D335" s="71">
        <v>12</v>
      </c>
      <c r="E335" s="71">
        <v>228</v>
      </c>
      <c r="F335" s="68">
        <f t="shared" si="143"/>
        <v>20292</v>
      </c>
      <c r="G335" s="32">
        <v>89000</v>
      </c>
      <c r="H335" s="15">
        <f t="shared" si="144"/>
        <v>88500</v>
      </c>
      <c r="I335" s="15">
        <f t="shared" si="145"/>
        <v>87500</v>
      </c>
      <c r="K335" s="86">
        <v>307</v>
      </c>
      <c r="L335" s="94"/>
    </row>
    <row r="336" spans="1:12" s="3" customFormat="1" ht="10.9" customHeight="1">
      <c r="B336" s="6" t="s">
        <v>66</v>
      </c>
      <c r="C336" s="66" t="s">
        <v>53</v>
      </c>
      <c r="D336" s="71">
        <v>11.8</v>
      </c>
      <c r="E336" s="66">
        <v>372</v>
      </c>
      <c r="F336" s="68">
        <f t="shared" si="143"/>
        <v>36084</v>
      </c>
      <c r="G336" s="32">
        <v>97000</v>
      </c>
      <c r="H336" s="15">
        <f t="shared" si="144"/>
        <v>96500</v>
      </c>
      <c r="I336" s="15">
        <f t="shared" si="145"/>
        <v>95500</v>
      </c>
      <c r="K336" s="86">
        <v>308</v>
      </c>
      <c r="L336" s="94"/>
    </row>
    <row r="337" spans="2:12" s="3" customFormat="1" ht="10.9" customHeight="1">
      <c r="B337" s="6" t="s">
        <v>280</v>
      </c>
      <c r="C337" s="66" t="s">
        <v>53</v>
      </c>
      <c r="D337" s="71">
        <v>11.6</v>
      </c>
      <c r="E337" s="66">
        <v>459</v>
      </c>
      <c r="F337" s="68">
        <f t="shared" si="143"/>
        <v>44523</v>
      </c>
      <c r="G337" s="32">
        <v>97000</v>
      </c>
      <c r="H337" s="15">
        <f t="shared" si="144"/>
        <v>96500</v>
      </c>
      <c r="I337" s="15">
        <f t="shared" si="145"/>
        <v>95500</v>
      </c>
      <c r="K337" s="86">
        <v>309</v>
      </c>
      <c r="L337" s="94"/>
    </row>
    <row r="338" spans="2:12" s="3" customFormat="1" ht="10.5" customHeight="1">
      <c r="B338" s="6" t="s">
        <v>301</v>
      </c>
      <c r="C338" s="66" t="s">
        <v>53</v>
      </c>
      <c r="D338" s="71">
        <v>12</v>
      </c>
      <c r="E338" s="66">
        <v>544</v>
      </c>
      <c r="F338" s="68">
        <f t="shared" si="143"/>
        <v>56576</v>
      </c>
      <c r="G338" s="32">
        <v>104000</v>
      </c>
      <c r="H338" s="15">
        <f t="shared" si="144"/>
        <v>103500</v>
      </c>
      <c r="I338" s="15">
        <f t="shared" si="145"/>
        <v>102500</v>
      </c>
      <c r="K338" s="86">
        <v>310</v>
      </c>
      <c r="L338" s="94"/>
    </row>
    <row r="339" spans="2:12" s="3" customFormat="1" ht="10.5" customHeight="1">
      <c r="B339" s="6" t="s">
        <v>450</v>
      </c>
      <c r="C339" s="66" t="s">
        <v>53</v>
      </c>
      <c r="D339" s="71">
        <v>11.6</v>
      </c>
      <c r="E339" s="66">
        <v>725.5</v>
      </c>
      <c r="F339" s="68">
        <f t="shared" ref="F339" si="146">G339*E339/1000</f>
        <v>75452</v>
      </c>
      <c r="G339" s="32">
        <v>104000</v>
      </c>
      <c r="H339" s="15">
        <f t="shared" ref="H339" si="147">G339-500</f>
        <v>103500</v>
      </c>
      <c r="I339" s="15">
        <f t="shared" ref="I339" si="148">G339-1500</f>
        <v>102500</v>
      </c>
      <c r="K339" s="86">
        <v>311</v>
      </c>
      <c r="L339" s="94"/>
    </row>
    <row r="340" spans="2:12" s="3" customFormat="1" ht="10.5" customHeight="1">
      <c r="B340" s="6" t="s">
        <v>363</v>
      </c>
      <c r="C340" s="66" t="s">
        <v>52</v>
      </c>
      <c r="D340" s="71">
        <v>12</v>
      </c>
      <c r="E340" s="66">
        <v>989</v>
      </c>
      <c r="F340" s="68">
        <f>G340*E340/1000</f>
        <v>118680</v>
      </c>
      <c r="G340" s="32">
        <v>120000</v>
      </c>
      <c r="H340" s="15">
        <f>G340-500</f>
        <v>119500</v>
      </c>
      <c r="I340" s="15">
        <f>G340-1500</f>
        <v>118500</v>
      </c>
      <c r="K340" s="86">
        <v>312</v>
      </c>
      <c r="L340" s="94"/>
    </row>
    <row r="341" spans="2:12" s="3" customFormat="1" ht="10.5" hidden="1" customHeight="1">
      <c r="B341" s="6" t="s">
        <v>323</v>
      </c>
      <c r="C341" s="66" t="s">
        <v>52</v>
      </c>
      <c r="D341" s="71">
        <v>12</v>
      </c>
      <c r="E341" s="66">
        <v>1240</v>
      </c>
      <c r="F341" s="68">
        <f t="shared" si="143"/>
        <v>85932</v>
      </c>
      <c r="G341" s="15">
        <v>69300</v>
      </c>
      <c r="H341" s="15">
        <f t="shared" si="144"/>
        <v>68800</v>
      </c>
      <c r="I341" s="15">
        <f t="shared" si="145"/>
        <v>67800</v>
      </c>
      <c r="K341" s="86">
        <v>313</v>
      </c>
      <c r="L341" s="33"/>
    </row>
    <row r="342" spans="2:12" s="3" customFormat="1" ht="10.5" hidden="1" customHeight="1">
      <c r="B342" s="6" t="s">
        <v>439</v>
      </c>
      <c r="C342" s="66" t="s">
        <v>52</v>
      </c>
      <c r="D342" s="71">
        <v>12</v>
      </c>
      <c r="E342" s="66">
        <v>1539</v>
      </c>
      <c r="F342" s="68">
        <f t="shared" ref="F342" si="149">G342*E342/1000</f>
        <v>106652.7</v>
      </c>
      <c r="G342" s="15">
        <v>69300</v>
      </c>
      <c r="H342" s="15">
        <f t="shared" ref="H342" si="150">G342-500</f>
        <v>68800</v>
      </c>
      <c r="I342" s="15">
        <f t="shared" ref="I342" si="151">G342-1500</f>
        <v>67800</v>
      </c>
      <c r="K342" s="86">
        <v>314</v>
      </c>
      <c r="L342" s="33"/>
    </row>
    <row r="343" spans="2:12" s="3" customFormat="1" ht="10.5" hidden="1" customHeight="1">
      <c r="B343" s="6" t="s">
        <v>435</v>
      </c>
      <c r="C343" s="66" t="s">
        <v>365</v>
      </c>
      <c r="D343" s="71">
        <v>11</v>
      </c>
      <c r="E343" s="66">
        <v>0</v>
      </c>
      <c r="F343" s="70">
        <v>0</v>
      </c>
      <c r="G343" s="15">
        <v>70000</v>
      </c>
      <c r="H343" s="15">
        <f>G343-500</f>
        <v>69500</v>
      </c>
      <c r="I343" s="15">
        <f>G343-1500</f>
        <v>68500</v>
      </c>
      <c r="K343" s="86">
        <v>315</v>
      </c>
      <c r="L343" s="33"/>
    </row>
    <row r="344" spans="2:12" s="3" customFormat="1" ht="10.5" hidden="1" customHeight="1">
      <c r="B344" s="6" t="s">
        <v>327</v>
      </c>
      <c r="C344" s="66" t="s">
        <v>365</v>
      </c>
      <c r="D344" s="71">
        <v>11</v>
      </c>
      <c r="E344" s="66">
        <v>0</v>
      </c>
      <c r="F344" s="70">
        <v>0</v>
      </c>
      <c r="G344" s="15">
        <v>70000</v>
      </c>
      <c r="H344" s="15">
        <f t="shared" si="144"/>
        <v>69500</v>
      </c>
      <c r="I344" s="15">
        <f t="shared" si="145"/>
        <v>68500</v>
      </c>
      <c r="K344" s="86">
        <v>316</v>
      </c>
      <c r="L344" s="33"/>
    </row>
    <row r="345" spans="2:12" s="3" customFormat="1" ht="10.5" hidden="1" customHeight="1">
      <c r="B345" s="6" t="s">
        <v>366</v>
      </c>
      <c r="C345" s="66" t="s">
        <v>365</v>
      </c>
      <c r="D345" s="71">
        <v>11.7</v>
      </c>
      <c r="E345" s="66">
        <v>0</v>
      </c>
      <c r="F345" s="70">
        <v>0</v>
      </c>
      <c r="G345" s="15">
        <v>70000</v>
      </c>
      <c r="H345" s="15">
        <f>G345-500</f>
        <v>69500</v>
      </c>
      <c r="I345" s="15">
        <f>G345-1500</f>
        <v>68500</v>
      </c>
      <c r="K345" s="86">
        <v>317</v>
      </c>
      <c r="L345" s="33"/>
    </row>
    <row r="346" spans="2:12" s="3" customFormat="1" ht="10.5" hidden="1" customHeight="1">
      <c r="B346" s="6" t="s">
        <v>328</v>
      </c>
      <c r="C346" s="66" t="s">
        <v>365</v>
      </c>
      <c r="D346" s="71">
        <v>11.7</v>
      </c>
      <c r="E346" s="66">
        <v>0</v>
      </c>
      <c r="F346" s="70">
        <v>0</v>
      </c>
      <c r="G346" s="15">
        <v>70000</v>
      </c>
      <c r="H346" s="15">
        <f t="shared" si="144"/>
        <v>69500</v>
      </c>
      <c r="I346" s="15">
        <f t="shared" si="145"/>
        <v>68500</v>
      </c>
      <c r="K346" s="86">
        <v>318</v>
      </c>
      <c r="L346" s="33"/>
    </row>
    <row r="347" spans="2:12" s="3" customFormat="1" ht="12.75" customHeight="1">
      <c r="B347" s="88" t="s">
        <v>579</v>
      </c>
      <c r="C347" s="21"/>
      <c r="D347" s="87" t="s">
        <v>556</v>
      </c>
      <c r="E347" s="21"/>
      <c r="F347" s="21"/>
      <c r="G347" s="21" t="s">
        <v>16</v>
      </c>
      <c r="H347" s="21"/>
      <c r="I347" s="21"/>
      <c r="K347" s="86"/>
      <c r="L347" s="33"/>
    </row>
    <row r="348" spans="2:12" s="3" customFormat="1" ht="12.75" customHeight="1">
      <c r="B348" s="21" t="s">
        <v>16</v>
      </c>
      <c r="C348" s="21"/>
      <c r="D348" s="21" t="s">
        <v>235</v>
      </c>
      <c r="E348" s="21"/>
      <c r="F348" s="21"/>
      <c r="G348" s="87" t="s">
        <v>555</v>
      </c>
      <c r="H348" s="21"/>
      <c r="I348" s="21"/>
      <c r="K348" s="86"/>
      <c r="L348" s="33"/>
    </row>
    <row r="349" spans="2:12" s="3" customFormat="1" ht="14.25" customHeight="1">
      <c r="B349" s="22" t="s">
        <v>557</v>
      </c>
      <c r="C349" s="9"/>
      <c r="D349" s="96" t="s">
        <v>38</v>
      </c>
      <c r="E349" s="96"/>
      <c r="F349" s="8"/>
      <c r="G349" s="23"/>
      <c r="H349" s="23" t="s">
        <v>50</v>
      </c>
      <c r="I349" s="24">
        <v>45406</v>
      </c>
      <c r="K349" s="86"/>
      <c r="L349" s="33"/>
    </row>
    <row r="350" spans="2:12" s="3" customFormat="1" ht="13.5" customHeight="1">
      <c r="B350" s="25" t="s">
        <v>0</v>
      </c>
      <c r="C350" s="26"/>
      <c r="D350" s="26"/>
      <c r="E350" s="26" t="s">
        <v>2</v>
      </c>
      <c r="F350" s="26" t="s">
        <v>3</v>
      </c>
      <c r="G350" s="26" t="s">
        <v>329</v>
      </c>
      <c r="H350" s="26" t="s">
        <v>329</v>
      </c>
      <c r="I350" s="26" t="s">
        <v>329</v>
      </c>
      <c r="K350" s="86"/>
      <c r="L350" s="33"/>
    </row>
    <row r="351" spans="2:12" s="3" customFormat="1" ht="12.75" customHeight="1">
      <c r="B351" s="27"/>
      <c r="C351" s="28"/>
      <c r="D351" s="27"/>
      <c r="E351" s="28" t="s">
        <v>5</v>
      </c>
      <c r="F351" s="28" t="s">
        <v>6</v>
      </c>
      <c r="G351" s="28" t="s">
        <v>330</v>
      </c>
      <c r="H351" s="28" t="s">
        <v>331</v>
      </c>
      <c r="I351" s="28" t="s">
        <v>332</v>
      </c>
      <c r="K351" s="86"/>
      <c r="L351" s="33"/>
    </row>
    <row r="352" spans="2:12" s="3" customFormat="1" ht="10.5" customHeight="1">
      <c r="B352" s="5" t="s">
        <v>125</v>
      </c>
      <c r="C352" s="9"/>
      <c r="D352" s="9"/>
      <c r="E352" s="9"/>
      <c r="F352" s="10"/>
      <c r="G352" s="30"/>
      <c r="H352" s="30"/>
      <c r="I352" s="30"/>
      <c r="K352" s="86" t="s">
        <v>539</v>
      </c>
      <c r="L352" s="33"/>
    </row>
    <row r="353" spans="2:12" s="3" customFormat="1" ht="10.9" customHeight="1">
      <c r="B353" s="6" t="s">
        <v>57</v>
      </c>
      <c r="C353" s="66" t="s">
        <v>52</v>
      </c>
      <c r="D353" s="70">
        <v>7.8</v>
      </c>
      <c r="E353" s="71">
        <v>10.36</v>
      </c>
      <c r="F353" s="68">
        <f t="shared" ref="F353:F365" si="152">G353*E353/1000</f>
        <v>1398.6</v>
      </c>
      <c r="G353" s="15">
        <v>135000</v>
      </c>
      <c r="H353" s="15">
        <f t="shared" si="144"/>
        <v>134500</v>
      </c>
      <c r="I353" s="15">
        <f>G353-1500</f>
        <v>133500</v>
      </c>
      <c r="K353" s="86">
        <v>325</v>
      </c>
      <c r="L353" s="33"/>
    </row>
    <row r="354" spans="2:12" s="3" customFormat="1" ht="10.9" customHeight="1">
      <c r="B354" s="6" t="s">
        <v>24</v>
      </c>
      <c r="C354" s="66" t="s">
        <v>52</v>
      </c>
      <c r="D354" s="70">
        <v>7.85</v>
      </c>
      <c r="E354" s="71">
        <v>13.5</v>
      </c>
      <c r="F354" s="68">
        <f t="shared" si="152"/>
        <v>1822.5</v>
      </c>
      <c r="G354" s="15">
        <v>135000</v>
      </c>
      <c r="H354" s="15">
        <f t="shared" si="144"/>
        <v>134500</v>
      </c>
      <c r="I354" s="15">
        <f t="shared" ref="I354:I365" si="153">G354-1500</f>
        <v>133500</v>
      </c>
      <c r="K354" s="86">
        <v>326</v>
      </c>
      <c r="L354" s="33"/>
    </row>
    <row r="355" spans="2:12" s="3" customFormat="1" ht="10.9" customHeight="1">
      <c r="B355" s="6" t="s">
        <v>25</v>
      </c>
      <c r="C355" s="66" t="s">
        <v>52</v>
      </c>
      <c r="D355" s="70">
        <v>7.8</v>
      </c>
      <c r="E355" s="71">
        <v>19.5</v>
      </c>
      <c r="F355" s="68">
        <f t="shared" si="152"/>
        <v>2632.5</v>
      </c>
      <c r="G355" s="15">
        <v>135000</v>
      </c>
      <c r="H355" s="15">
        <f t="shared" si="144"/>
        <v>134500</v>
      </c>
      <c r="I355" s="15">
        <f t="shared" si="153"/>
        <v>133500</v>
      </c>
      <c r="K355" s="86">
        <v>327</v>
      </c>
      <c r="L355" s="33"/>
    </row>
    <row r="356" spans="2:12" s="3" customFormat="1" ht="10.9" customHeight="1">
      <c r="B356" s="6" t="s">
        <v>26</v>
      </c>
      <c r="C356" s="66" t="s">
        <v>52</v>
      </c>
      <c r="D356" s="70">
        <v>7.8</v>
      </c>
      <c r="E356" s="71">
        <v>25.6</v>
      </c>
      <c r="F356" s="68">
        <f t="shared" si="152"/>
        <v>3456</v>
      </c>
      <c r="G356" s="15">
        <v>135000</v>
      </c>
      <c r="H356" s="15">
        <f t="shared" si="144"/>
        <v>134500</v>
      </c>
      <c r="I356" s="15">
        <f t="shared" si="153"/>
        <v>133500</v>
      </c>
      <c r="K356" s="86">
        <v>328</v>
      </c>
      <c r="L356" s="33"/>
    </row>
    <row r="357" spans="2:12" s="3" customFormat="1" ht="10.9" customHeight="1">
      <c r="B357" s="6" t="s">
        <v>35</v>
      </c>
      <c r="C357" s="66" t="s">
        <v>52</v>
      </c>
      <c r="D357" s="70">
        <v>7.8</v>
      </c>
      <c r="E357" s="71">
        <v>31.8</v>
      </c>
      <c r="F357" s="68">
        <f t="shared" si="152"/>
        <v>4293</v>
      </c>
      <c r="G357" s="15">
        <v>135000</v>
      </c>
      <c r="H357" s="15">
        <f t="shared" si="144"/>
        <v>134500</v>
      </c>
      <c r="I357" s="15">
        <f t="shared" si="153"/>
        <v>133500</v>
      </c>
      <c r="K357" s="86">
        <v>329</v>
      </c>
      <c r="L357" s="33"/>
    </row>
    <row r="358" spans="2:12" s="3" customFormat="1" ht="10.9" customHeight="1">
      <c r="B358" s="6" t="s">
        <v>27</v>
      </c>
      <c r="C358" s="66" t="s">
        <v>52</v>
      </c>
      <c r="D358" s="70">
        <v>7.8</v>
      </c>
      <c r="E358" s="66">
        <v>40.299999999999997</v>
      </c>
      <c r="F358" s="68">
        <f t="shared" si="152"/>
        <v>5440.5</v>
      </c>
      <c r="G358" s="15">
        <v>135000</v>
      </c>
      <c r="H358" s="15">
        <f t="shared" si="144"/>
        <v>134500</v>
      </c>
      <c r="I358" s="15">
        <f t="shared" si="153"/>
        <v>133500</v>
      </c>
      <c r="K358" s="86">
        <v>330</v>
      </c>
      <c r="L358" s="33"/>
    </row>
    <row r="359" spans="2:12" s="3" customFormat="1" ht="10.9" hidden="1" customHeight="1">
      <c r="B359" s="6" t="s">
        <v>231</v>
      </c>
      <c r="C359" s="66" t="s">
        <v>52</v>
      </c>
      <c r="D359" s="70">
        <v>5.95</v>
      </c>
      <c r="E359" s="66">
        <v>30</v>
      </c>
      <c r="F359" s="68">
        <f t="shared" si="152"/>
        <v>4260</v>
      </c>
      <c r="G359" s="15">
        <v>142000</v>
      </c>
      <c r="H359" s="15">
        <f t="shared" si="144"/>
        <v>141500</v>
      </c>
      <c r="I359" s="15">
        <f t="shared" si="153"/>
        <v>140500</v>
      </c>
      <c r="K359" s="86">
        <v>331</v>
      </c>
      <c r="L359" s="33"/>
    </row>
    <row r="360" spans="2:12" s="3" customFormat="1" ht="10.5" hidden="1" customHeight="1">
      <c r="B360" s="6" t="s">
        <v>198</v>
      </c>
      <c r="C360" s="66" t="s">
        <v>52</v>
      </c>
      <c r="D360" s="70">
        <v>6</v>
      </c>
      <c r="E360" s="66">
        <v>35.22</v>
      </c>
      <c r="F360" s="68">
        <f t="shared" si="152"/>
        <v>5001.24</v>
      </c>
      <c r="G360" s="15">
        <v>142000</v>
      </c>
      <c r="H360" s="15">
        <f t="shared" si="144"/>
        <v>141500</v>
      </c>
      <c r="I360" s="15">
        <f t="shared" si="153"/>
        <v>140500</v>
      </c>
      <c r="K360" s="86">
        <v>332</v>
      </c>
      <c r="L360" s="33"/>
    </row>
    <row r="361" spans="2:12" s="3" customFormat="1" ht="10.9" hidden="1" customHeight="1">
      <c r="B361" s="6" t="s">
        <v>45</v>
      </c>
      <c r="C361" s="66" t="s">
        <v>52</v>
      </c>
      <c r="D361" s="70">
        <v>7.8</v>
      </c>
      <c r="E361" s="66">
        <v>51</v>
      </c>
      <c r="F361" s="68">
        <f t="shared" si="152"/>
        <v>7242</v>
      </c>
      <c r="G361" s="15">
        <v>142000</v>
      </c>
      <c r="H361" s="15">
        <f t="shared" si="144"/>
        <v>141500</v>
      </c>
      <c r="I361" s="15">
        <f t="shared" si="153"/>
        <v>140500</v>
      </c>
      <c r="K361" s="86">
        <v>333</v>
      </c>
      <c r="L361" s="33"/>
    </row>
    <row r="362" spans="2:12" s="3" customFormat="1" ht="10.5" hidden="1" customHeight="1">
      <c r="B362" s="6" t="s">
        <v>196</v>
      </c>
      <c r="C362" s="66" t="s">
        <v>52</v>
      </c>
      <c r="D362" s="70">
        <v>7.8</v>
      </c>
      <c r="E362" s="66">
        <v>59</v>
      </c>
      <c r="F362" s="68">
        <f t="shared" si="152"/>
        <v>8378</v>
      </c>
      <c r="G362" s="15">
        <v>142000</v>
      </c>
      <c r="H362" s="15">
        <f t="shared" si="144"/>
        <v>141500</v>
      </c>
      <c r="I362" s="15">
        <f t="shared" si="153"/>
        <v>140500</v>
      </c>
      <c r="K362" s="86">
        <v>334</v>
      </c>
      <c r="L362" s="33"/>
    </row>
    <row r="363" spans="2:12" s="3" customFormat="1" ht="10.9" hidden="1" customHeight="1">
      <c r="B363" s="6" t="s">
        <v>89</v>
      </c>
      <c r="C363" s="66" t="s">
        <v>52</v>
      </c>
      <c r="D363" s="70">
        <v>7.8</v>
      </c>
      <c r="E363" s="66">
        <v>60</v>
      </c>
      <c r="F363" s="68">
        <f>G363*E363/1000</f>
        <v>8520</v>
      </c>
      <c r="G363" s="15">
        <v>142000</v>
      </c>
      <c r="H363" s="15">
        <f>G363-500</f>
        <v>141500</v>
      </c>
      <c r="I363" s="15">
        <f>G363-1500</f>
        <v>140500</v>
      </c>
      <c r="K363" s="86">
        <v>335</v>
      </c>
      <c r="L363" s="33"/>
    </row>
    <row r="364" spans="2:12" s="3" customFormat="1" ht="12.75" hidden="1" customHeight="1">
      <c r="B364" s="6" t="s">
        <v>427</v>
      </c>
      <c r="C364" s="66" t="s">
        <v>52</v>
      </c>
      <c r="D364" s="70" t="s">
        <v>404</v>
      </c>
      <c r="E364" s="66">
        <v>97.58</v>
      </c>
      <c r="F364" s="68">
        <f t="shared" si="152"/>
        <v>13856.36</v>
      </c>
      <c r="G364" s="15">
        <v>142000</v>
      </c>
      <c r="H364" s="15">
        <f t="shared" si="144"/>
        <v>141500</v>
      </c>
      <c r="I364" s="15">
        <f t="shared" si="153"/>
        <v>140500</v>
      </c>
      <c r="K364" s="86">
        <v>336</v>
      </c>
      <c r="L364" s="33"/>
    </row>
    <row r="365" spans="2:12" s="3" customFormat="1" ht="10.5" hidden="1" customHeight="1">
      <c r="B365" s="6" t="s">
        <v>437</v>
      </c>
      <c r="C365" s="66" t="s">
        <v>52</v>
      </c>
      <c r="D365" s="69">
        <v>7.8</v>
      </c>
      <c r="E365" s="66">
        <v>97.6</v>
      </c>
      <c r="F365" s="68">
        <f t="shared" si="152"/>
        <v>13859.2</v>
      </c>
      <c r="G365" s="15">
        <v>142000</v>
      </c>
      <c r="H365" s="15">
        <f t="shared" si="144"/>
        <v>141500</v>
      </c>
      <c r="I365" s="15">
        <f t="shared" si="153"/>
        <v>140500</v>
      </c>
      <c r="K365" s="86">
        <v>337</v>
      </c>
      <c r="L365" s="33"/>
    </row>
    <row r="366" spans="2:12" s="3" customFormat="1" ht="10.5" customHeight="1">
      <c r="B366" s="5" t="s">
        <v>127</v>
      </c>
      <c r="C366" s="9"/>
      <c r="D366" s="9"/>
      <c r="E366" s="9"/>
      <c r="F366" s="9"/>
      <c r="G366" s="30"/>
      <c r="H366" s="30"/>
      <c r="I366" s="30"/>
      <c r="K366" s="86" t="s">
        <v>540</v>
      </c>
      <c r="L366" s="33"/>
    </row>
    <row r="367" spans="2:12" s="3" customFormat="1" ht="10.5" customHeight="1">
      <c r="B367" s="11" t="s">
        <v>67</v>
      </c>
      <c r="C367" s="37" t="s">
        <v>60</v>
      </c>
      <c r="D367" s="37">
        <v>6</v>
      </c>
      <c r="E367" s="37">
        <v>4.2</v>
      </c>
      <c r="F367" s="68">
        <f>G367*E367/1000</f>
        <v>415.8</v>
      </c>
      <c r="G367" s="32">
        <v>99000</v>
      </c>
      <c r="H367" s="15">
        <f t="shared" ref="H367:H405" si="154">G367-500</f>
        <v>98500</v>
      </c>
      <c r="I367" s="15">
        <f>G367-1500</f>
        <v>97500</v>
      </c>
      <c r="K367" s="86">
        <v>339</v>
      </c>
      <c r="L367" s="33"/>
    </row>
    <row r="368" spans="2:12" s="3" customFormat="1" ht="10.5" customHeight="1">
      <c r="B368" s="11" t="s">
        <v>69</v>
      </c>
      <c r="C368" s="37" t="s">
        <v>60</v>
      </c>
      <c r="D368" s="37">
        <v>6</v>
      </c>
      <c r="E368" s="37">
        <v>6</v>
      </c>
      <c r="F368" s="68">
        <f t="shared" ref="F368:F385" si="155">G368*E368/1000</f>
        <v>588</v>
      </c>
      <c r="G368" s="32">
        <v>98000</v>
      </c>
      <c r="H368" s="15">
        <f t="shared" si="154"/>
        <v>97500</v>
      </c>
      <c r="I368" s="15">
        <f t="shared" ref="I368:I405" si="156">G368-1500</f>
        <v>96500</v>
      </c>
      <c r="K368" s="86">
        <v>340</v>
      </c>
      <c r="L368" s="33"/>
    </row>
    <row r="369" spans="2:12" s="3" customFormat="1" ht="10.5" customHeight="1">
      <c r="B369" s="11" t="s">
        <v>68</v>
      </c>
      <c r="C369" s="37">
        <v>10</v>
      </c>
      <c r="D369" s="37">
        <v>6</v>
      </c>
      <c r="E369" s="37">
        <v>7.1</v>
      </c>
      <c r="F369" s="68">
        <f t="shared" si="155"/>
        <v>695.8</v>
      </c>
      <c r="G369" s="32">
        <v>98000</v>
      </c>
      <c r="H369" s="15">
        <f t="shared" si="154"/>
        <v>97500</v>
      </c>
      <c r="I369" s="15">
        <f t="shared" si="156"/>
        <v>96500</v>
      </c>
      <c r="K369" s="86">
        <v>341</v>
      </c>
      <c r="L369" s="33"/>
    </row>
    <row r="370" spans="2:12" s="3" customFormat="1" ht="10.5" customHeight="1">
      <c r="B370" s="11" t="s">
        <v>443</v>
      </c>
      <c r="C370" s="37" t="s">
        <v>444</v>
      </c>
      <c r="D370" s="37">
        <v>6</v>
      </c>
      <c r="E370" s="37">
        <v>8.8000000000000007</v>
      </c>
      <c r="F370" s="68">
        <f t="shared" ref="F370:F372" si="157">G370*E370/1000</f>
        <v>862.40000000000009</v>
      </c>
      <c r="G370" s="32">
        <v>98000</v>
      </c>
      <c r="H370" s="15">
        <f t="shared" ref="H370:H372" si="158">G370-500</f>
        <v>97500</v>
      </c>
      <c r="I370" s="15">
        <f t="shared" ref="I370:I372" si="159">G370-1500</f>
        <v>96500</v>
      </c>
      <c r="K370" s="86">
        <v>342</v>
      </c>
      <c r="L370" s="33"/>
    </row>
    <row r="371" spans="2:12" s="3" customFormat="1" ht="10.5" customHeight="1">
      <c r="B371" s="11" t="s">
        <v>461</v>
      </c>
      <c r="C371" s="37" t="s">
        <v>444</v>
      </c>
      <c r="D371" s="37">
        <v>6</v>
      </c>
      <c r="E371" s="37">
        <v>11</v>
      </c>
      <c r="F371" s="68">
        <f t="shared" ref="F371" si="160">G371*E371/1000</f>
        <v>1012</v>
      </c>
      <c r="G371" s="32">
        <v>92000</v>
      </c>
      <c r="H371" s="15">
        <f t="shared" ref="H371" si="161">G371-500</f>
        <v>91500</v>
      </c>
      <c r="I371" s="15">
        <f t="shared" ref="I371" si="162">G371-1500</f>
        <v>90500</v>
      </c>
      <c r="K371" s="86">
        <v>343</v>
      </c>
      <c r="L371" s="33"/>
    </row>
    <row r="372" spans="2:12" s="3" customFormat="1" ht="10.5" customHeight="1">
      <c r="B372" s="11" t="s">
        <v>454</v>
      </c>
      <c r="C372" s="37" t="s">
        <v>60</v>
      </c>
      <c r="D372" s="37">
        <v>6</v>
      </c>
      <c r="E372" s="37">
        <v>8</v>
      </c>
      <c r="F372" s="68">
        <f t="shared" si="157"/>
        <v>784</v>
      </c>
      <c r="G372" s="32">
        <v>98000</v>
      </c>
      <c r="H372" s="15">
        <f t="shared" si="158"/>
        <v>97500</v>
      </c>
      <c r="I372" s="15">
        <f t="shared" si="159"/>
        <v>96500</v>
      </c>
      <c r="K372" s="86">
        <v>344</v>
      </c>
      <c r="L372" s="33"/>
    </row>
    <row r="373" spans="2:12" s="3" customFormat="1" ht="10.5" customHeight="1">
      <c r="B373" s="11" t="s">
        <v>381</v>
      </c>
      <c r="C373" s="37" t="s">
        <v>60</v>
      </c>
      <c r="D373" s="37">
        <v>6</v>
      </c>
      <c r="E373" s="37">
        <v>11</v>
      </c>
      <c r="F373" s="68">
        <f t="shared" si="155"/>
        <v>1012</v>
      </c>
      <c r="G373" s="32">
        <v>92000</v>
      </c>
      <c r="H373" s="15">
        <f t="shared" si="154"/>
        <v>91500</v>
      </c>
      <c r="I373" s="15">
        <f t="shared" si="156"/>
        <v>90500</v>
      </c>
      <c r="K373" s="86">
        <v>345</v>
      </c>
      <c r="L373" s="33"/>
    </row>
    <row r="374" spans="2:12" s="3" customFormat="1" ht="10.5" customHeight="1">
      <c r="B374" s="11" t="s">
        <v>63</v>
      </c>
      <c r="C374" s="37" t="s">
        <v>47</v>
      </c>
      <c r="D374" s="37">
        <v>6</v>
      </c>
      <c r="E374" s="37">
        <v>12.3</v>
      </c>
      <c r="F374" s="68">
        <f t="shared" ref="F374" si="163">G374*E374/1000</f>
        <v>1131.5999999999999</v>
      </c>
      <c r="G374" s="32">
        <v>92000</v>
      </c>
      <c r="H374" s="15">
        <f t="shared" ref="H374" si="164">G374-500</f>
        <v>91500</v>
      </c>
      <c r="I374" s="15">
        <f t="shared" ref="I374" si="165">G374-1500</f>
        <v>90500</v>
      </c>
      <c r="K374" s="86">
        <v>346</v>
      </c>
      <c r="L374" s="33"/>
    </row>
    <row r="375" spans="2:12" s="3" customFormat="1" ht="10.5" customHeight="1">
      <c r="B375" s="11" t="s">
        <v>173</v>
      </c>
      <c r="C375" s="37" t="s">
        <v>47</v>
      </c>
      <c r="D375" s="37">
        <v>6</v>
      </c>
      <c r="E375" s="37">
        <v>15</v>
      </c>
      <c r="F375" s="68">
        <f t="shared" si="155"/>
        <v>1380</v>
      </c>
      <c r="G375" s="32">
        <v>92000</v>
      </c>
      <c r="H375" s="15">
        <f t="shared" si="154"/>
        <v>91500</v>
      </c>
      <c r="I375" s="15">
        <f t="shared" si="156"/>
        <v>90500</v>
      </c>
      <c r="K375" s="86">
        <v>347</v>
      </c>
      <c r="L375" s="33"/>
    </row>
    <row r="376" spans="2:12" s="3" customFormat="1" ht="10.5" customHeight="1">
      <c r="B376" s="11" t="s">
        <v>463</v>
      </c>
      <c r="C376" s="37" t="s">
        <v>47</v>
      </c>
      <c r="D376" s="37">
        <v>6</v>
      </c>
      <c r="E376" s="37">
        <v>21</v>
      </c>
      <c r="F376" s="68">
        <f t="shared" ref="F376" si="166">G376*E376/1000</f>
        <v>1932</v>
      </c>
      <c r="G376" s="32">
        <v>92000</v>
      </c>
      <c r="H376" s="15">
        <f t="shared" ref="H376" si="167">G376-500</f>
        <v>91500</v>
      </c>
      <c r="I376" s="15">
        <f t="shared" ref="I376" si="168">G376-1500</f>
        <v>90500</v>
      </c>
      <c r="K376" s="86">
        <v>348</v>
      </c>
      <c r="L376" s="33"/>
    </row>
    <row r="377" spans="2:12" s="3" customFormat="1" ht="10.5" customHeight="1">
      <c r="B377" s="11" t="s">
        <v>380</v>
      </c>
      <c r="C377" s="37" t="s">
        <v>47</v>
      </c>
      <c r="D377" s="37">
        <v>6</v>
      </c>
      <c r="E377" s="37">
        <v>15</v>
      </c>
      <c r="F377" s="68">
        <f>G377*E377/1000</f>
        <v>1380</v>
      </c>
      <c r="G377" s="32">
        <v>92000</v>
      </c>
      <c r="H377" s="15">
        <f>G377-500</f>
        <v>91500</v>
      </c>
      <c r="I377" s="15">
        <f>G377-1500</f>
        <v>90500</v>
      </c>
      <c r="K377" s="86">
        <v>349</v>
      </c>
      <c r="L377" s="33"/>
    </row>
    <row r="378" spans="2:12" s="3" customFormat="1" ht="10.5" customHeight="1">
      <c r="B378" s="11" t="s">
        <v>174</v>
      </c>
      <c r="C378" s="37" t="s">
        <v>60</v>
      </c>
      <c r="D378" s="37">
        <v>6</v>
      </c>
      <c r="E378" s="37">
        <v>18.5</v>
      </c>
      <c r="F378" s="68">
        <f t="shared" si="155"/>
        <v>1702</v>
      </c>
      <c r="G378" s="32">
        <v>92000</v>
      </c>
      <c r="H378" s="15">
        <f t="shared" si="154"/>
        <v>91500</v>
      </c>
      <c r="I378" s="15">
        <f t="shared" si="156"/>
        <v>90500</v>
      </c>
      <c r="K378" s="86">
        <v>350</v>
      </c>
      <c r="L378" s="33"/>
    </row>
    <row r="379" spans="2:12" s="3" customFormat="1" ht="10.5" customHeight="1">
      <c r="B379" s="11" t="s">
        <v>62</v>
      </c>
      <c r="C379" s="37" t="s">
        <v>61</v>
      </c>
      <c r="D379" s="37">
        <v>6</v>
      </c>
      <c r="E379" s="37">
        <v>19.100000000000001</v>
      </c>
      <c r="F379" s="68">
        <f t="shared" ref="F379" si="169">G379*E379/1000</f>
        <v>1757.2000000000003</v>
      </c>
      <c r="G379" s="32">
        <v>92000</v>
      </c>
      <c r="H379" s="15">
        <f t="shared" ref="H379" si="170">G379-500</f>
        <v>91500</v>
      </c>
      <c r="I379" s="15">
        <f t="shared" ref="I379" si="171">G379-1500</f>
        <v>90500</v>
      </c>
      <c r="K379" s="86">
        <v>351</v>
      </c>
      <c r="L379" s="33"/>
    </row>
    <row r="380" spans="2:12" s="3" customFormat="1" ht="10.5" customHeight="1">
      <c r="B380" s="11" t="s">
        <v>275</v>
      </c>
      <c r="C380" s="37" t="s">
        <v>60</v>
      </c>
      <c r="D380" s="37">
        <v>6</v>
      </c>
      <c r="E380" s="37">
        <v>22.5</v>
      </c>
      <c r="F380" s="68">
        <f t="shared" si="155"/>
        <v>2070</v>
      </c>
      <c r="G380" s="32">
        <v>92000</v>
      </c>
      <c r="H380" s="15">
        <f t="shared" si="154"/>
        <v>91500</v>
      </c>
      <c r="I380" s="15">
        <f t="shared" si="156"/>
        <v>90500</v>
      </c>
      <c r="K380" s="86">
        <v>352</v>
      </c>
      <c r="L380" s="33"/>
    </row>
    <row r="381" spans="2:12" s="3" customFormat="1" ht="10.5" customHeight="1">
      <c r="B381" s="11" t="s">
        <v>449</v>
      </c>
      <c r="C381" s="37" t="s">
        <v>60</v>
      </c>
      <c r="D381" s="37">
        <v>6</v>
      </c>
      <c r="E381" s="37">
        <v>31.5</v>
      </c>
      <c r="F381" s="68">
        <f t="shared" ref="F381" si="172">G381*E381/1000</f>
        <v>2898</v>
      </c>
      <c r="G381" s="32">
        <v>92000</v>
      </c>
      <c r="H381" s="15">
        <f t="shared" ref="H381" si="173">G381-500</f>
        <v>91500</v>
      </c>
      <c r="I381" s="15">
        <f t="shared" ref="I381" si="174">G381-1500</f>
        <v>90500</v>
      </c>
      <c r="K381" s="86">
        <v>353</v>
      </c>
      <c r="L381" s="33"/>
    </row>
    <row r="382" spans="2:12" s="3" customFormat="1" ht="10.5" customHeight="1">
      <c r="B382" s="11" t="s">
        <v>512</v>
      </c>
      <c r="C382" s="37" t="s">
        <v>60</v>
      </c>
      <c r="D382" s="37">
        <v>12</v>
      </c>
      <c r="E382" s="37">
        <v>82</v>
      </c>
      <c r="F382" s="68">
        <f t="shared" ref="F382" si="175">G382*E382/1000</f>
        <v>7544</v>
      </c>
      <c r="G382" s="32">
        <v>92000</v>
      </c>
      <c r="H382" s="15">
        <f t="shared" ref="H382" si="176">G382-500</f>
        <v>91500</v>
      </c>
      <c r="I382" s="15">
        <f t="shared" ref="I382" si="177">G382-1500</f>
        <v>90500</v>
      </c>
      <c r="K382" s="3">
        <v>427</v>
      </c>
      <c r="L382" s="33"/>
    </row>
    <row r="383" spans="2:12" s="3" customFormat="1" ht="10.5" customHeight="1">
      <c r="B383" s="11" t="s">
        <v>515</v>
      </c>
      <c r="C383" s="37" t="s">
        <v>60</v>
      </c>
      <c r="D383" s="37">
        <v>12</v>
      </c>
      <c r="E383" s="37">
        <v>100</v>
      </c>
      <c r="F383" s="68">
        <f t="shared" ref="F383" si="178">G383*E383/1000</f>
        <v>9200</v>
      </c>
      <c r="G383" s="32">
        <v>92000</v>
      </c>
      <c r="H383" s="15">
        <f t="shared" ref="H383" si="179">G383-500</f>
        <v>91500</v>
      </c>
      <c r="I383" s="15">
        <f t="shared" ref="I383" si="180">G383-1500</f>
        <v>90500</v>
      </c>
      <c r="K383" s="3">
        <v>428</v>
      </c>
      <c r="L383" s="33"/>
    </row>
    <row r="384" spans="2:12" s="3" customFormat="1" ht="10.5" customHeight="1">
      <c r="B384" s="11" t="s">
        <v>253</v>
      </c>
      <c r="C384" s="37" t="s">
        <v>61</v>
      </c>
      <c r="D384" s="37">
        <v>12</v>
      </c>
      <c r="E384" s="37">
        <v>66</v>
      </c>
      <c r="F384" s="68">
        <f t="shared" si="155"/>
        <v>6072</v>
      </c>
      <c r="G384" s="32">
        <v>92000</v>
      </c>
      <c r="H384" s="15">
        <f t="shared" si="154"/>
        <v>91500</v>
      </c>
      <c r="I384" s="15">
        <f t="shared" si="156"/>
        <v>90500</v>
      </c>
      <c r="K384" s="86">
        <v>354</v>
      </c>
      <c r="L384" s="33"/>
    </row>
    <row r="385" spans="2:12" s="3" customFormat="1" ht="10.5" customHeight="1">
      <c r="B385" s="11" t="s">
        <v>476</v>
      </c>
      <c r="C385" s="37" t="s">
        <v>13</v>
      </c>
      <c r="D385" s="37">
        <v>12</v>
      </c>
      <c r="E385" s="37">
        <v>144</v>
      </c>
      <c r="F385" s="68">
        <f t="shared" si="155"/>
        <v>13248</v>
      </c>
      <c r="G385" s="32">
        <v>92000</v>
      </c>
      <c r="H385" s="15">
        <f t="shared" si="154"/>
        <v>91500</v>
      </c>
      <c r="I385" s="15">
        <f t="shared" si="156"/>
        <v>90500</v>
      </c>
      <c r="K385" s="86">
        <v>415</v>
      </c>
      <c r="L385" s="33"/>
    </row>
    <row r="386" spans="2:12" s="3" customFormat="1" ht="10.5" customHeight="1">
      <c r="B386" s="11" t="s">
        <v>371</v>
      </c>
      <c r="C386" s="37" t="s">
        <v>61</v>
      </c>
      <c r="D386" s="37">
        <v>12</v>
      </c>
      <c r="E386" s="37">
        <v>86</v>
      </c>
      <c r="F386" s="68">
        <f t="shared" ref="F386:F402" si="181">G386*E386/1000</f>
        <v>7912</v>
      </c>
      <c r="G386" s="32">
        <v>92000</v>
      </c>
      <c r="H386" s="15">
        <f t="shared" si="154"/>
        <v>91500</v>
      </c>
      <c r="I386" s="15">
        <f t="shared" si="156"/>
        <v>90500</v>
      </c>
      <c r="K386" s="86">
        <v>355</v>
      </c>
      <c r="L386" s="33"/>
    </row>
    <row r="387" spans="2:12" s="3" customFormat="1" ht="10.5" customHeight="1">
      <c r="B387" s="11" t="s">
        <v>372</v>
      </c>
      <c r="C387" s="37" t="s">
        <v>13</v>
      </c>
      <c r="D387" s="37">
        <v>12</v>
      </c>
      <c r="E387" s="37">
        <v>112</v>
      </c>
      <c r="F387" s="68">
        <f>G387*E387/1000</f>
        <v>10304</v>
      </c>
      <c r="G387" s="32">
        <v>92000</v>
      </c>
      <c r="H387" s="15">
        <f t="shared" si="154"/>
        <v>91500</v>
      </c>
      <c r="I387" s="15">
        <f t="shared" si="156"/>
        <v>90500</v>
      </c>
      <c r="K387" s="86">
        <v>356</v>
      </c>
      <c r="L387" s="33"/>
    </row>
    <row r="388" spans="2:12" s="3" customFormat="1" ht="10.5" customHeight="1">
      <c r="B388" s="11" t="s">
        <v>513</v>
      </c>
      <c r="C388" s="37" t="s">
        <v>13</v>
      </c>
      <c r="D388" s="37">
        <v>12</v>
      </c>
      <c r="E388" s="37">
        <v>137</v>
      </c>
      <c r="F388" s="68">
        <f>G388*E388/1000</f>
        <v>12604</v>
      </c>
      <c r="G388" s="32">
        <v>92000</v>
      </c>
      <c r="H388" s="15">
        <f t="shared" ref="H388:H389" si="182">G388-500</f>
        <v>91500</v>
      </c>
      <c r="I388" s="15">
        <f t="shared" ref="I388:I389" si="183">G388-1500</f>
        <v>90500</v>
      </c>
      <c r="K388" s="86">
        <v>357</v>
      </c>
      <c r="L388" s="33"/>
    </row>
    <row r="389" spans="2:12" s="3" customFormat="1" ht="10.5" customHeight="1">
      <c r="B389" s="11" t="s">
        <v>544</v>
      </c>
      <c r="C389" s="37" t="s">
        <v>13</v>
      </c>
      <c r="D389" s="37">
        <v>12</v>
      </c>
      <c r="E389" s="37">
        <v>110</v>
      </c>
      <c r="F389" s="68">
        <f t="shared" ref="F389" si="184">G389*E389/1000</f>
        <v>10120</v>
      </c>
      <c r="G389" s="32">
        <v>92000</v>
      </c>
      <c r="H389" s="15">
        <f t="shared" si="182"/>
        <v>91500</v>
      </c>
      <c r="I389" s="15">
        <f t="shared" si="183"/>
        <v>90500</v>
      </c>
      <c r="K389" s="86">
        <v>358</v>
      </c>
      <c r="L389" s="33"/>
    </row>
    <row r="390" spans="2:12" s="3" customFormat="1" ht="10.5" customHeight="1">
      <c r="B390" s="11" t="s">
        <v>373</v>
      </c>
      <c r="C390" s="37" t="s">
        <v>13</v>
      </c>
      <c r="D390" s="37">
        <v>12</v>
      </c>
      <c r="E390" s="37">
        <v>145</v>
      </c>
      <c r="F390" s="68">
        <f t="shared" si="181"/>
        <v>13340</v>
      </c>
      <c r="G390" s="32">
        <v>92000</v>
      </c>
      <c r="H390" s="15">
        <f t="shared" si="154"/>
        <v>91500</v>
      </c>
      <c r="I390" s="15">
        <f t="shared" si="156"/>
        <v>90500</v>
      </c>
      <c r="K390" s="86">
        <v>359</v>
      </c>
      <c r="L390" s="33"/>
    </row>
    <row r="391" spans="2:12" s="3" customFormat="1" ht="10.5" customHeight="1">
      <c r="B391" s="11" t="s">
        <v>464</v>
      </c>
      <c r="C391" s="37" t="s">
        <v>13</v>
      </c>
      <c r="D391" s="37">
        <v>12</v>
      </c>
      <c r="E391" s="37">
        <v>175</v>
      </c>
      <c r="F391" s="68">
        <f>G391*E391/1000</f>
        <v>16100</v>
      </c>
      <c r="G391" s="32">
        <v>92000</v>
      </c>
      <c r="H391" s="15">
        <f t="shared" si="154"/>
        <v>91500</v>
      </c>
      <c r="I391" s="15">
        <f t="shared" si="156"/>
        <v>90500</v>
      </c>
      <c r="K391" s="86">
        <v>359</v>
      </c>
      <c r="L391" s="33"/>
    </row>
    <row r="392" spans="2:12" s="3" customFormat="1" ht="10.5" customHeight="1">
      <c r="B392" s="11" t="s">
        <v>374</v>
      </c>
      <c r="C392" s="37" t="s">
        <v>13</v>
      </c>
      <c r="D392" s="37">
        <v>12</v>
      </c>
      <c r="E392" s="37">
        <v>171</v>
      </c>
      <c r="F392" s="68">
        <f t="shared" si="181"/>
        <v>15732</v>
      </c>
      <c r="G392" s="32">
        <v>92000</v>
      </c>
      <c r="H392" s="15">
        <f t="shared" si="154"/>
        <v>91500</v>
      </c>
      <c r="I392" s="15">
        <f t="shared" si="156"/>
        <v>90500</v>
      </c>
      <c r="K392" s="86">
        <v>360</v>
      </c>
      <c r="L392" s="33"/>
    </row>
    <row r="393" spans="2:12" s="3" customFormat="1" ht="10.5" customHeight="1">
      <c r="B393" s="11" t="s">
        <v>302</v>
      </c>
      <c r="C393" s="37" t="s">
        <v>13</v>
      </c>
      <c r="D393" s="37">
        <v>12</v>
      </c>
      <c r="E393" s="37">
        <v>210.6</v>
      </c>
      <c r="F393" s="68">
        <f>G393*E393/1000</f>
        <v>19375.2</v>
      </c>
      <c r="G393" s="32">
        <v>92000</v>
      </c>
      <c r="H393" s="15">
        <f t="shared" si="154"/>
        <v>91500</v>
      </c>
      <c r="I393" s="15">
        <f t="shared" si="156"/>
        <v>90500</v>
      </c>
      <c r="K393" s="86">
        <v>361</v>
      </c>
      <c r="L393" s="33"/>
    </row>
    <row r="394" spans="2:12" s="3" customFormat="1" ht="10.5" customHeight="1">
      <c r="B394" s="11" t="s">
        <v>514</v>
      </c>
      <c r="C394" s="37" t="s">
        <v>13</v>
      </c>
      <c r="D394" s="37">
        <v>12</v>
      </c>
      <c r="E394" s="37">
        <v>252</v>
      </c>
      <c r="F394" s="68">
        <f>G394*E394/1000</f>
        <v>23184</v>
      </c>
      <c r="G394" s="32">
        <v>92000</v>
      </c>
      <c r="H394" s="15">
        <f t="shared" ref="H394" si="185">G394-500</f>
        <v>91500</v>
      </c>
      <c r="I394" s="15">
        <f t="shared" ref="I394" si="186">G394-1500</f>
        <v>90500</v>
      </c>
      <c r="K394" s="3">
        <v>429</v>
      </c>
      <c r="L394" s="33"/>
    </row>
    <row r="395" spans="2:12" s="3" customFormat="1" ht="10.5" customHeight="1">
      <c r="B395" s="11" t="s">
        <v>442</v>
      </c>
      <c r="C395" s="37" t="s">
        <v>65</v>
      </c>
      <c r="D395" s="37">
        <v>12</v>
      </c>
      <c r="E395" s="37">
        <v>201</v>
      </c>
      <c r="F395" s="68">
        <f t="shared" ref="F395" si="187">G395*E395/1000</f>
        <v>21105</v>
      </c>
      <c r="G395" s="32">
        <v>105000</v>
      </c>
      <c r="H395" s="15">
        <f t="shared" ref="H395" si="188">G395-500</f>
        <v>104500</v>
      </c>
      <c r="I395" s="15">
        <f t="shared" ref="I395" si="189">G395-1500</f>
        <v>103500</v>
      </c>
      <c r="K395" s="86">
        <v>362</v>
      </c>
      <c r="L395" s="33"/>
    </row>
    <row r="396" spans="2:12" s="3" customFormat="1" ht="10.5" customHeight="1">
      <c r="B396" s="11" t="s">
        <v>375</v>
      </c>
      <c r="C396" s="37" t="s">
        <v>65</v>
      </c>
      <c r="D396" s="37">
        <v>12</v>
      </c>
      <c r="E396" s="37">
        <v>249</v>
      </c>
      <c r="F396" s="68">
        <f t="shared" si="181"/>
        <v>26145</v>
      </c>
      <c r="G396" s="32">
        <v>105000</v>
      </c>
      <c r="H396" s="15">
        <f t="shared" si="154"/>
        <v>104500</v>
      </c>
      <c r="I396" s="15">
        <f t="shared" si="156"/>
        <v>103500</v>
      </c>
      <c r="K396" s="86">
        <v>363</v>
      </c>
      <c r="L396" s="33"/>
    </row>
    <row r="397" spans="2:12" s="3" customFormat="1" ht="10.5" customHeight="1">
      <c r="B397" s="11" t="s">
        <v>255</v>
      </c>
      <c r="C397" s="37" t="s">
        <v>65</v>
      </c>
      <c r="D397" s="37">
        <v>12</v>
      </c>
      <c r="E397" s="37">
        <v>295</v>
      </c>
      <c r="F397" s="68">
        <f>G397*E397/1000</f>
        <v>30975</v>
      </c>
      <c r="G397" s="32">
        <v>105000</v>
      </c>
      <c r="H397" s="15">
        <f t="shared" si="154"/>
        <v>104500</v>
      </c>
      <c r="I397" s="15">
        <f t="shared" si="156"/>
        <v>103500</v>
      </c>
      <c r="K397" s="86">
        <v>364</v>
      </c>
      <c r="L397" s="33"/>
    </row>
    <row r="398" spans="2:12" s="3" customFormat="1" ht="10.5" customHeight="1">
      <c r="B398" s="11" t="s">
        <v>379</v>
      </c>
      <c r="C398" s="37" t="s">
        <v>65</v>
      </c>
      <c r="D398" s="37">
        <v>12</v>
      </c>
      <c r="E398" s="37">
        <v>286</v>
      </c>
      <c r="F398" s="68">
        <f t="shared" si="181"/>
        <v>30030</v>
      </c>
      <c r="G398" s="32">
        <v>105000</v>
      </c>
      <c r="H398" s="15">
        <f t="shared" si="154"/>
        <v>104500</v>
      </c>
      <c r="I398" s="15">
        <f t="shared" si="156"/>
        <v>103500</v>
      </c>
      <c r="K398" s="86">
        <v>365</v>
      </c>
      <c r="L398" s="33"/>
    </row>
    <row r="399" spans="2:12" s="3" customFormat="1" ht="10.5" hidden="1" customHeight="1">
      <c r="B399" s="11" t="s">
        <v>478</v>
      </c>
      <c r="C399" s="37" t="s">
        <v>65</v>
      </c>
      <c r="D399" s="37">
        <v>12</v>
      </c>
      <c r="E399" s="37">
        <v>294.5</v>
      </c>
      <c r="F399" s="68">
        <f t="shared" ref="F399" si="190">G399*E399/1000</f>
        <v>30922.5</v>
      </c>
      <c r="G399" s="32">
        <v>105000</v>
      </c>
      <c r="H399" s="15">
        <f t="shared" ref="H399" si="191">G399-500</f>
        <v>104500</v>
      </c>
      <c r="I399" s="15">
        <f t="shared" ref="I399" si="192">G399-1500</f>
        <v>103500</v>
      </c>
      <c r="K399" s="86">
        <v>417</v>
      </c>
      <c r="L399" s="33"/>
    </row>
    <row r="400" spans="2:12" s="3" customFormat="1" ht="10.5" customHeight="1">
      <c r="B400" s="11" t="s">
        <v>377</v>
      </c>
      <c r="C400" s="37" t="s">
        <v>65</v>
      </c>
      <c r="D400" s="37">
        <v>12</v>
      </c>
      <c r="E400" s="37">
        <v>339.5</v>
      </c>
      <c r="F400" s="68">
        <f>G400*E400/1000</f>
        <v>35647.5</v>
      </c>
      <c r="G400" s="32">
        <v>105000</v>
      </c>
      <c r="H400" s="15">
        <f t="shared" si="154"/>
        <v>104500</v>
      </c>
      <c r="I400" s="15">
        <f t="shared" si="156"/>
        <v>103500</v>
      </c>
      <c r="K400" s="86">
        <v>366</v>
      </c>
      <c r="L400" s="33"/>
    </row>
    <row r="401" spans="2:12" s="3" customFormat="1" ht="10.5" customHeight="1">
      <c r="B401" s="11" t="s">
        <v>479</v>
      </c>
      <c r="C401" s="37" t="s">
        <v>65</v>
      </c>
      <c r="D401" s="37">
        <v>12</v>
      </c>
      <c r="E401" s="37">
        <v>324</v>
      </c>
      <c r="F401" s="68">
        <f t="shared" ref="F401" si="193">G401*E401/1000</f>
        <v>37260</v>
      </c>
      <c r="G401" s="32">
        <v>115000</v>
      </c>
      <c r="H401" s="15">
        <f t="shared" ref="H401" si="194">G401-500</f>
        <v>114500</v>
      </c>
      <c r="I401" s="15">
        <f t="shared" ref="I401" si="195">G401-1500</f>
        <v>113500</v>
      </c>
      <c r="K401" s="86">
        <v>420</v>
      </c>
      <c r="L401" s="33"/>
    </row>
    <row r="402" spans="2:12" s="3" customFormat="1" ht="10.5" customHeight="1">
      <c r="B402" s="11" t="s">
        <v>378</v>
      </c>
      <c r="C402" s="37" t="s">
        <v>65</v>
      </c>
      <c r="D402" s="37">
        <v>12</v>
      </c>
      <c r="E402" s="37">
        <v>385</v>
      </c>
      <c r="F402" s="68">
        <f t="shared" si="181"/>
        <v>44275</v>
      </c>
      <c r="G402" s="32">
        <v>115000</v>
      </c>
      <c r="H402" s="15">
        <f t="shared" si="154"/>
        <v>114500</v>
      </c>
      <c r="I402" s="15">
        <f t="shared" si="156"/>
        <v>113500</v>
      </c>
      <c r="K402" s="86">
        <v>367</v>
      </c>
      <c r="L402" s="33"/>
    </row>
    <row r="403" spans="2:12" s="3" customFormat="1" ht="10.5" customHeight="1">
      <c r="B403" s="11" t="s">
        <v>471</v>
      </c>
      <c r="C403" s="37" t="s">
        <v>65</v>
      </c>
      <c r="D403" s="37">
        <v>12</v>
      </c>
      <c r="E403" s="37">
        <v>498</v>
      </c>
      <c r="F403" s="68">
        <f t="shared" ref="F403" si="196">G403*E403/1000</f>
        <v>57270</v>
      </c>
      <c r="G403" s="32">
        <v>115000</v>
      </c>
      <c r="H403" s="15">
        <f t="shared" ref="H403" si="197">G403-500</f>
        <v>114500</v>
      </c>
      <c r="I403" s="15">
        <f t="shared" ref="I403" si="198">G403-1500</f>
        <v>113500</v>
      </c>
      <c r="K403" s="86">
        <v>368</v>
      </c>
      <c r="L403" s="33"/>
    </row>
    <row r="404" spans="2:12" s="3" customFormat="1" ht="10.5" customHeight="1">
      <c r="B404" s="11" t="s">
        <v>376</v>
      </c>
      <c r="C404" s="37" t="s">
        <v>65</v>
      </c>
      <c r="D404" s="37">
        <v>12</v>
      </c>
      <c r="E404" s="37">
        <v>430</v>
      </c>
      <c r="F404" s="68">
        <f>G404*E404/1000</f>
        <v>49450</v>
      </c>
      <c r="G404" s="32">
        <v>115000</v>
      </c>
      <c r="H404" s="15">
        <f t="shared" si="154"/>
        <v>114500</v>
      </c>
      <c r="I404" s="15">
        <f t="shared" si="156"/>
        <v>113500</v>
      </c>
      <c r="K404" s="86">
        <v>369</v>
      </c>
      <c r="L404" s="33"/>
    </row>
    <row r="405" spans="2:12" s="3" customFormat="1" ht="10.5" customHeight="1">
      <c r="B405" s="11" t="s">
        <v>441</v>
      </c>
      <c r="C405" s="37" t="s">
        <v>65</v>
      </c>
      <c r="D405" s="37">
        <v>12</v>
      </c>
      <c r="E405" s="37">
        <v>559</v>
      </c>
      <c r="F405" s="68">
        <f>G405*E405/1000</f>
        <v>64285</v>
      </c>
      <c r="G405" s="32">
        <v>115000</v>
      </c>
      <c r="H405" s="15">
        <f t="shared" si="154"/>
        <v>114500</v>
      </c>
      <c r="I405" s="15">
        <f t="shared" si="156"/>
        <v>113500</v>
      </c>
      <c r="K405" s="86">
        <v>370</v>
      </c>
      <c r="L405" s="33"/>
    </row>
    <row r="406" spans="2:12" s="3" customFormat="1" ht="10.5" hidden="1" customHeight="1">
      <c r="B406" s="11" t="s">
        <v>516</v>
      </c>
      <c r="C406" s="37" t="s">
        <v>65</v>
      </c>
      <c r="D406" s="37">
        <v>12</v>
      </c>
      <c r="E406" s="37">
        <v>545</v>
      </c>
      <c r="F406" s="68">
        <f>G406*E406/1000</f>
        <v>37877.5</v>
      </c>
      <c r="G406" s="32">
        <v>69500</v>
      </c>
      <c r="H406" s="15">
        <f t="shared" ref="H406" si="199">G406-500</f>
        <v>69000</v>
      </c>
      <c r="I406" s="15">
        <f t="shared" ref="I406" si="200">G406-1500</f>
        <v>68000</v>
      </c>
      <c r="K406" s="3">
        <v>430</v>
      </c>
      <c r="L406" s="33"/>
    </row>
    <row r="407" spans="2:12" s="3" customFormat="1" ht="11.25" customHeight="1">
      <c r="B407" s="5" t="s">
        <v>221</v>
      </c>
      <c r="C407" s="9"/>
      <c r="D407" s="9"/>
      <c r="E407" s="9"/>
      <c r="F407" s="8"/>
      <c r="G407" s="30"/>
      <c r="H407" s="30"/>
      <c r="I407" s="30"/>
      <c r="K407" s="86" t="s">
        <v>541</v>
      </c>
      <c r="L407" s="33"/>
    </row>
    <row r="408" spans="2:12" s="3" customFormat="1" ht="11.25" customHeight="1">
      <c r="B408" s="6" t="s">
        <v>483</v>
      </c>
      <c r="C408" s="66" t="s">
        <v>230</v>
      </c>
      <c r="D408" s="79">
        <v>6</v>
      </c>
      <c r="E408" s="66">
        <v>5.9</v>
      </c>
      <c r="F408" s="68">
        <f>G408*E408/1000</f>
        <v>885</v>
      </c>
      <c r="G408" s="15">
        <v>150000</v>
      </c>
      <c r="H408" s="15">
        <f t="shared" ref="H408" si="201">G408-200</f>
        <v>149800</v>
      </c>
      <c r="I408" s="15">
        <f t="shared" ref="I408" si="202">H408-200</f>
        <v>149600</v>
      </c>
      <c r="K408" s="86">
        <v>424</v>
      </c>
      <c r="L408" s="33"/>
    </row>
    <row r="409" spans="2:12" s="3" customFormat="1" ht="11.25" customHeight="1">
      <c r="B409" s="6" t="s">
        <v>239</v>
      </c>
      <c r="C409" s="66" t="s">
        <v>230</v>
      </c>
      <c r="D409" s="79">
        <v>6</v>
      </c>
      <c r="E409" s="66">
        <v>8.5</v>
      </c>
      <c r="F409" s="68">
        <f>G409*E409/1000</f>
        <v>1275</v>
      </c>
      <c r="G409" s="15">
        <v>150000</v>
      </c>
      <c r="H409" s="15">
        <f t="shared" ref="H409:I420" si="203">G409-200</f>
        <v>149800</v>
      </c>
      <c r="I409" s="15">
        <f t="shared" si="203"/>
        <v>149600</v>
      </c>
      <c r="K409" s="86">
        <v>372</v>
      </c>
      <c r="L409" s="33"/>
    </row>
    <row r="410" spans="2:12" s="3" customFormat="1" ht="11.25" customHeight="1">
      <c r="B410" s="6" t="s">
        <v>232</v>
      </c>
      <c r="C410" s="66" t="s">
        <v>230</v>
      </c>
      <c r="D410" s="79">
        <v>6</v>
      </c>
      <c r="E410" s="66">
        <v>12</v>
      </c>
      <c r="F410" s="68">
        <f>G410*E410/1000</f>
        <v>1800</v>
      </c>
      <c r="G410" s="15">
        <v>150000</v>
      </c>
      <c r="H410" s="15">
        <f t="shared" si="203"/>
        <v>149800</v>
      </c>
      <c r="I410" s="15">
        <f t="shared" si="203"/>
        <v>149600</v>
      </c>
      <c r="K410" s="86">
        <v>373</v>
      </c>
      <c r="L410" s="33"/>
    </row>
    <row r="411" spans="2:12" s="3" customFormat="1" ht="11.25" customHeight="1">
      <c r="B411" s="6" t="s">
        <v>240</v>
      </c>
      <c r="C411" s="66" t="s">
        <v>230</v>
      </c>
      <c r="D411" s="79" t="s">
        <v>314</v>
      </c>
      <c r="E411" s="66">
        <v>15</v>
      </c>
      <c r="F411" s="68">
        <f>G411*E411/1000</f>
        <v>2250</v>
      </c>
      <c r="G411" s="15">
        <v>150000</v>
      </c>
      <c r="H411" s="15">
        <f t="shared" si="203"/>
        <v>149800</v>
      </c>
      <c r="I411" s="15">
        <f t="shared" si="203"/>
        <v>149600</v>
      </c>
      <c r="K411" s="86">
        <v>374</v>
      </c>
      <c r="L411" s="33"/>
    </row>
    <row r="412" spans="2:12" s="3" customFormat="1" ht="11.25" customHeight="1">
      <c r="B412" s="6" t="s">
        <v>222</v>
      </c>
      <c r="C412" s="66" t="s">
        <v>230</v>
      </c>
      <c r="D412" s="79">
        <v>6</v>
      </c>
      <c r="E412" s="66">
        <v>20</v>
      </c>
      <c r="F412" s="68">
        <f t="shared" ref="F412:F419" si="204">G412*E412/1000</f>
        <v>3000</v>
      </c>
      <c r="G412" s="15">
        <v>150000</v>
      </c>
      <c r="H412" s="15">
        <f t="shared" si="203"/>
        <v>149800</v>
      </c>
      <c r="I412" s="15">
        <f t="shared" si="203"/>
        <v>149600</v>
      </c>
      <c r="K412" s="86">
        <v>375</v>
      </c>
      <c r="L412" s="33"/>
    </row>
    <row r="413" spans="2:12" s="3" customFormat="1" ht="11.25" customHeight="1">
      <c r="B413" s="6" t="s">
        <v>223</v>
      </c>
      <c r="C413" s="66" t="s">
        <v>230</v>
      </c>
      <c r="D413" s="79" t="s">
        <v>315</v>
      </c>
      <c r="E413" s="66">
        <v>26</v>
      </c>
      <c r="F413" s="68">
        <f t="shared" si="204"/>
        <v>3900</v>
      </c>
      <c r="G413" s="15">
        <v>150000</v>
      </c>
      <c r="H413" s="15">
        <f t="shared" si="203"/>
        <v>149800</v>
      </c>
      <c r="I413" s="15">
        <f t="shared" si="203"/>
        <v>149600</v>
      </c>
      <c r="K413" s="86">
        <v>376</v>
      </c>
      <c r="L413" s="33"/>
    </row>
    <row r="414" spans="2:12" s="3" customFormat="1" ht="11.25" customHeight="1">
      <c r="B414" s="6" t="s">
        <v>224</v>
      </c>
      <c r="C414" s="66" t="s">
        <v>230</v>
      </c>
      <c r="D414" s="79" t="s">
        <v>314</v>
      </c>
      <c r="E414" s="66">
        <v>31</v>
      </c>
      <c r="F414" s="68">
        <f t="shared" si="204"/>
        <v>4650</v>
      </c>
      <c r="G414" s="15">
        <v>150000</v>
      </c>
      <c r="H414" s="15">
        <f t="shared" si="203"/>
        <v>149800</v>
      </c>
      <c r="I414" s="15">
        <f t="shared" si="203"/>
        <v>149600</v>
      </c>
      <c r="K414" s="86">
        <v>377</v>
      </c>
      <c r="L414" s="33"/>
    </row>
    <row r="415" spans="2:12" s="3" customFormat="1" ht="11.25" customHeight="1">
      <c r="B415" s="6" t="s">
        <v>225</v>
      </c>
      <c r="C415" s="66" t="s">
        <v>230</v>
      </c>
      <c r="D415" s="79" t="s">
        <v>314</v>
      </c>
      <c r="E415" s="66">
        <v>37</v>
      </c>
      <c r="F415" s="68">
        <f t="shared" si="204"/>
        <v>5550</v>
      </c>
      <c r="G415" s="15">
        <v>150000</v>
      </c>
      <c r="H415" s="15">
        <f t="shared" si="203"/>
        <v>149800</v>
      </c>
      <c r="I415" s="15">
        <f t="shared" si="203"/>
        <v>149600</v>
      </c>
      <c r="K415" s="86">
        <v>378</v>
      </c>
      <c r="L415" s="33"/>
    </row>
    <row r="416" spans="2:12" s="3" customFormat="1" ht="11.25" customHeight="1">
      <c r="B416" s="6" t="s">
        <v>226</v>
      </c>
      <c r="C416" s="66" t="s">
        <v>230</v>
      </c>
      <c r="D416" s="79" t="s">
        <v>314</v>
      </c>
      <c r="E416" s="66">
        <v>42</v>
      </c>
      <c r="F416" s="68">
        <f t="shared" si="204"/>
        <v>6300</v>
      </c>
      <c r="G416" s="15">
        <v>150000</v>
      </c>
      <c r="H416" s="15">
        <f t="shared" si="203"/>
        <v>149800</v>
      </c>
      <c r="I416" s="15">
        <f t="shared" si="203"/>
        <v>149600</v>
      </c>
      <c r="K416" s="86">
        <v>379</v>
      </c>
      <c r="L416" s="33"/>
    </row>
    <row r="417" spans="2:12" s="3" customFormat="1" ht="11.25" customHeight="1">
      <c r="B417" s="6" t="s">
        <v>227</v>
      </c>
      <c r="C417" s="66" t="s">
        <v>230</v>
      </c>
      <c r="D417" s="79" t="s">
        <v>314</v>
      </c>
      <c r="E417" s="66">
        <v>53</v>
      </c>
      <c r="F417" s="68">
        <f t="shared" si="204"/>
        <v>7950</v>
      </c>
      <c r="G417" s="15">
        <v>150000</v>
      </c>
      <c r="H417" s="15">
        <f t="shared" si="203"/>
        <v>149800</v>
      </c>
      <c r="I417" s="15">
        <f t="shared" si="203"/>
        <v>149600</v>
      </c>
      <c r="K417" s="86">
        <v>380</v>
      </c>
      <c r="L417" s="33"/>
    </row>
    <row r="418" spans="2:12" s="3" customFormat="1" ht="11.25" customHeight="1">
      <c r="B418" s="6" t="s">
        <v>228</v>
      </c>
      <c r="C418" s="66" t="s">
        <v>230</v>
      </c>
      <c r="D418" s="79" t="s">
        <v>314</v>
      </c>
      <c r="E418" s="66">
        <v>68</v>
      </c>
      <c r="F418" s="68">
        <f t="shared" si="204"/>
        <v>10200</v>
      </c>
      <c r="G418" s="15">
        <v>150000</v>
      </c>
      <c r="H418" s="15">
        <f t="shared" si="203"/>
        <v>149800</v>
      </c>
      <c r="I418" s="15">
        <f t="shared" si="203"/>
        <v>149600</v>
      </c>
      <c r="K418" s="86">
        <v>381</v>
      </c>
      <c r="L418" s="33"/>
    </row>
    <row r="419" spans="2:12" s="3" customFormat="1" ht="11.25" customHeight="1">
      <c r="B419" s="6" t="s">
        <v>229</v>
      </c>
      <c r="C419" s="66" t="s">
        <v>230</v>
      </c>
      <c r="D419" s="79" t="s">
        <v>582</v>
      </c>
      <c r="E419" s="66">
        <v>60</v>
      </c>
      <c r="F419" s="68">
        <f t="shared" si="204"/>
        <v>9000</v>
      </c>
      <c r="G419" s="15">
        <v>150000</v>
      </c>
      <c r="H419" s="15">
        <f t="shared" si="203"/>
        <v>149800</v>
      </c>
      <c r="I419" s="15">
        <f t="shared" si="203"/>
        <v>149600</v>
      </c>
      <c r="K419" s="86">
        <v>382</v>
      </c>
      <c r="L419" s="33"/>
    </row>
    <row r="420" spans="2:12" s="3" customFormat="1" ht="11.25" customHeight="1">
      <c r="B420" s="6" t="s">
        <v>300</v>
      </c>
      <c r="C420" s="66" t="s">
        <v>230</v>
      </c>
      <c r="D420" s="79" t="s">
        <v>582</v>
      </c>
      <c r="E420" s="66">
        <v>85</v>
      </c>
      <c r="F420" s="68">
        <f>G420*E420/1000</f>
        <v>12750</v>
      </c>
      <c r="G420" s="15">
        <v>150000</v>
      </c>
      <c r="H420" s="15">
        <f t="shared" si="203"/>
        <v>149800</v>
      </c>
      <c r="I420" s="15">
        <f t="shared" si="203"/>
        <v>149600</v>
      </c>
      <c r="K420" s="86">
        <v>383</v>
      </c>
      <c r="L420" s="33"/>
    </row>
    <row r="421" spans="2:12" s="3" customFormat="1" ht="11.25" customHeight="1">
      <c r="B421" s="6" t="s">
        <v>482</v>
      </c>
      <c r="C421" s="66" t="s">
        <v>230</v>
      </c>
      <c r="D421" s="79" t="s">
        <v>314</v>
      </c>
      <c r="E421" s="66">
        <v>172</v>
      </c>
      <c r="F421" s="68">
        <f>G421*E421/1000</f>
        <v>25800</v>
      </c>
      <c r="G421" s="15">
        <v>150000</v>
      </c>
      <c r="H421" s="15">
        <f t="shared" ref="H421" si="205">G421-200</f>
        <v>149800</v>
      </c>
      <c r="I421" s="15">
        <f t="shared" ref="I421" si="206">H421-200</f>
        <v>149600</v>
      </c>
      <c r="K421" s="86">
        <v>423</v>
      </c>
      <c r="L421" s="33"/>
    </row>
    <row r="422" spans="2:12" s="3" customFormat="1" ht="10.5" customHeight="1">
      <c r="B422" s="5" t="s">
        <v>126</v>
      </c>
      <c r="C422" s="9"/>
      <c r="D422" s="9"/>
      <c r="E422" s="9"/>
      <c r="F422" s="8"/>
      <c r="G422" s="30"/>
      <c r="H422" s="30"/>
      <c r="I422" s="30"/>
      <c r="K422" s="4" t="s">
        <v>542</v>
      </c>
      <c r="L422" s="33"/>
    </row>
    <row r="423" spans="2:12" s="3" customFormat="1" ht="10.5" customHeight="1">
      <c r="B423" s="6" t="s">
        <v>41</v>
      </c>
      <c r="C423" s="66" t="s">
        <v>53</v>
      </c>
      <c r="D423" s="66" t="s">
        <v>553</v>
      </c>
      <c r="E423" s="66">
        <v>0</v>
      </c>
      <c r="F423" s="70">
        <v>0</v>
      </c>
      <c r="G423" s="7">
        <v>190000</v>
      </c>
      <c r="H423" s="15">
        <f t="shared" ref="H423:H439" si="207">G423-500</f>
        <v>189500</v>
      </c>
      <c r="I423" s="15">
        <f t="shared" ref="I423:I440" si="208">G423-1500</f>
        <v>188500</v>
      </c>
      <c r="K423" s="4">
        <v>385</v>
      </c>
      <c r="L423" s="33"/>
    </row>
    <row r="424" spans="2:12" s="3" customFormat="1" ht="10.5" customHeight="1">
      <c r="B424" s="6" t="s">
        <v>552</v>
      </c>
      <c r="C424" s="66" t="s">
        <v>53</v>
      </c>
      <c r="D424" s="66" t="s">
        <v>553</v>
      </c>
      <c r="E424" s="66">
        <v>0</v>
      </c>
      <c r="F424" s="70">
        <v>0</v>
      </c>
      <c r="G424" s="7">
        <v>190000</v>
      </c>
      <c r="H424" s="15">
        <f t="shared" si="207"/>
        <v>189500</v>
      </c>
      <c r="I424" s="15">
        <f t="shared" si="208"/>
        <v>188500</v>
      </c>
      <c r="K424" s="4">
        <v>386</v>
      </c>
      <c r="L424" s="33"/>
    </row>
    <row r="425" spans="2:12" s="3" customFormat="1" ht="10.5" hidden="1" customHeight="1">
      <c r="B425" s="6" t="s">
        <v>295</v>
      </c>
      <c r="C425" s="66" t="s">
        <v>53</v>
      </c>
      <c r="D425" s="66" t="s">
        <v>553</v>
      </c>
      <c r="E425" s="66">
        <v>0</v>
      </c>
      <c r="F425" s="70">
        <v>0</v>
      </c>
      <c r="G425" s="7">
        <v>190000</v>
      </c>
      <c r="H425" s="15">
        <f t="shared" si="207"/>
        <v>189500</v>
      </c>
      <c r="I425" s="15">
        <f t="shared" si="208"/>
        <v>188500</v>
      </c>
      <c r="K425" s="4">
        <v>387</v>
      </c>
      <c r="L425" s="33"/>
    </row>
    <row r="426" spans="2:12" s="3" customFormat="1" ht="10.5" customHeight="1">
      <c r="B426" s="6" t="s">
        <v>325</v>
      </c>
      <c r="C426" s="66" t="s">
        <v>53</v>
      </c>
      <c r="D426" s="66" t="s">
        <v>553</v>
      </c>
      <c r="E426" s="66">
        <v>0</v>
      </c>
      <c r="F426" s="70">
        <v>0</v>
      </c>
      <c r="G426" s="7">
        <v>190000</v>
      </c>
      <c r="H426" s="15">
        <f t="shared" si="207"/>
        <v>189500</v>
      </c>
      <c r="I426" s="15">
        <f t="shared" si="208"/>
        <v>188500</v>
      </c>
      <c r="K426" s="4">
        <v>388</v>
      </c>
      <c r="L426" s="33"/>
    </row>
    <row r="427" spans="2:12" s="3" customFormat="1" ht="10.5" hidden="1" customHeight="1">
      <c r="B427" s="6" t="s">
        <v>429</v>
      </c>
      <c r="C427" s="66" t="s">
        <v>53</v>
      </c>
      <c r="D427" s="66" t="s">
        <v>553</v>
      </c>
      <c r="E427" s="66">
        <v>0</v>
      </c>
      <c r="F427" s="70">
        <v>0</v>
      </c>
      <c r="G427" s="7">
        <v>170000</v>
      </c>
      <c r="H427" s="15">
        <f>G427-500</f>
        <v>169500</v>
      </c>
      <c r="I427" s="15">
        <f t="shared" si="208"/>
        <v>168500</v>
      </c>
      <c r="K427" s="4">
        <v>389</v>
      </c>
      <c r="L427" s="33"/>
    </row>
    <row r="428" spans="2:12" s="3" customFormat="1" ht="10.5" customHeight="1">
      <c r="B428" s="6" t="s">
        <v>322</v>
      </c>
      <c r="C428" s="66" t="s">
        <v>53</v>
      </c>
      <c r="D428" s="66" t="s">
        <v>553</v>
      </c>
      <c r="E428" s="66">
        <v>0</v>
      </c>
      <c r="F428" s="70">
        <v>0</v>
      </c>
      <c r="G428" s="7">
        <v>170000</v>
      </c>
      <c r="H428" s="15">
        <f t="shared" si="207"/>
        <v>169500</v>
      </c>
      <c r="I428" s="15">
        <f t="shared" si="208"/>
        <v>168500</v>
      </c>
      <c r="K428" s="4">
        <v>390</v>
      </c>
      <c r="L428" s="33"/>
    </row>
    <row r="429" spans="2:12" s="3" customFormat="1" ht="10.5" hidden="1" customHeight="1">
      <c r="B429" s="6" t="s">
        <v>430</v>
      </c>
      <c r="C429" s="66" t="s">
        <v>53</v>
      </c>
      <c r="D429" s="66" t="s">
        <v>553</v>
      </c>
      <c r="E429" s="66">
        <v>0</v>
      </c>
      <c r="F429" s="70">
        <v>0</v>
      </c>
      <c r="G429" s="7">
        <v>170000</v>
      </c>
      <c r="H429" s="15">
        <f t="shared" si="207"/>
        <v>169500</v>
      </c>
      <c r="I429" s="15">
        <f t="shared" si="208"/>
        <v>168500</v>
      </c>
      <c r="K429" s="4">
        <v>391</v>
      </c>
      <c r="L429" s="33"/>
    </row>
    <row r="430" spans="2:12" s="3" customFormat="1" ht="10.5" customHeight="1">
      <c r="B430" s="6" t="s">
        <v>364</v>
      </c>
      <c r="C430" s="66" t="s">
        <v>53</v>
      </c>
      <c r="D430" s="66" t="s">
        <v>553</v>
      </c>
      <c r="E430" s="66">
        <v>0</v>
      </c>
      <c r="F430" s="70">
        <v>0</v>
      </c>
      <c r="G430" s="7">
        <v>170000</v>
      </c>
      <c r="H430" s="15">
        <f t="shared" si="207"/>
        <v>169500</v>
      </c>
      <c r="I430" s="15">
        <f t="shared" si="208"/>
        <v>168500</v>
      </c>
      <c r="K430" s="4">
        <v>392</v>
      </c>
      <c r="L430" s="33"/>
    </row>
    <row r="431" spans="2:12" s="3" customFormat="1" ht="10.5" hidden="1" customHeight="1">
      <c r="B431" s="6" t="s">
        <v>428</v>
      </c>
      <c r="C431" s="66" t="s">
        <v>53</v>
      </c>
      <c r="D431" s="66" t="s">
        <v>553</v>
      </c>
      <c r="E431" s="66">
        <v>0</v>
      </c>
      <c r="F431" s="70">
        <v>0</v>
      </c>
      <c r="G431" s="7">
        <v>170000</v>
      </c>
      <c r="H431" s="15">
        <f t="shared" si="207"/>
        <v>169500</v>
      </c>
      <c r="I431" s="15">
        <f t="shared" si="208"/>
        <v>168500</v>
      </c>
      <c r="K431" s="4">
        <v>393</v>
      </c>
      <c r="L431" s="33"/>
    </row>
    <row r="432" spans="2:12" s="3" customFormat="1" ht="10.5" customHeight="1">
      <c r="B432" s="6" t="s">
        <v>43</v>
      </c>
      <c r="C432" s="66" t="s">
        <v>53</v>
      </c>
      <c r="D432" s="66" t="s">
        <v>553</v>
      </c>
      <c r="E432" s="66">
        <v>0</v>
      </c>
      <c r="F432" s="70">
        <v>0</v>
      </c>
      <c r="G432" s="7">
        <v>170000</v>
      </c>
      <c r="H432" s="15">
        <f t="shared" si="207"/>
        <v>169500</v>
      </c>
      <c r="I432" s="15">
        <f t="shared" si="208"/>
        <v>168500</v>
      </c>
      <c r="K432" s="4">
        <v>394</v>
      </c>
      <c r="L432" s="33"/>
    </row>
    <row r="433" spans="2:12" s="3" customFormat="1" ht="10.5" hidden="1" customHeight="1">
      <c r="B433" s="6" t="s">
        <v>431</v>
      </c>
      <c r="C433" s="66" t="s">
        <v>53</v>
      </c>
      <c r="D433" s="66" t="s">
        <v>553</v>
      </c>
      <c r="E433" s="66">
        <v>0</v>
      </c>
      <c r="F433" s="70">
        <v>0</v>
      </c>
      <c r="G433" s="7">
        <v>170000</v>
      </c>
      <c r="H433" s="15">
        <f t="shared" si="207"/>
        <v>169500</v>
      </c>
      <c r="I433" s="15">
        <f t="shared" si="208"/>
        <v>168500</v>
      </c>
      <c r="K433" s="4">
        <v>395</v>
      </c>
      <c r="L433" s="33"/>
    </row>
    <row r="434" spans="2:12" s="3" customFormat="1" ht="10.5" customHeight="1">
      <c r="B434" s="6" t="s">
        <v>382</v>
      </c>
      <c r="C434" s="66" t="s">
        <v>53</v>
      </c>
      <c r="D434" s="66" t="s">
        <v>553</v>
      </c>
      <c r="E434" s="66">
        <v>0</v>
      </c>
      <c r="F434" s="70">
        <v>0</v>
      </c>
      <c r="G434" s="7">
        <v>170000</v>
      </c>
      <c r="H434" s="15">
        <f t="shared" si="207"/>
        <v>169500</v>
      </c>
      <c r="I434" s="15">
        <f t="shared" si="208"/>
        <v>168500</v>
      </c>
      <c r="K434" s="4">
        <v>396</v>
      </c>
      <c r="L434" s="33"/>
    </row>
    <row r="435" spans="2:12" s="3" customFormat="1" ht="10.5" customHeight="1">
      <c r="B435" s="6" t="s">
        <v>44</v>
      </c>
      <c r="C435" s="66" t="s">
        <v>53</v>
      </c>
      <c r="D435" s="66" t="s">
        <v>553</v>
      </c>
      <c r="E435" s="66">
        <v>0</v>
      </c>
      <c r="F435" s="70">
        <v>0</v>
      </c>
      <c r="G435" s="7">
        <v>170000</v>
      </c>
      <c r="H435" s="15">
        <f t="shared" si="207"/>
        <v>169500</v>
      </c>
      <c r="I435" s="15">
        <f t="shared" si="208"/>
        <v>168500</v>
      </c>
      <c r="K435" s="4">
        <v>397</v>
      </c>
      <c r="L435" s="33"/>
    </row>
    <row r="436" spans="2:12" s="3" customFormat="1" ht="10.5" hidden="1" customHeight="1">
      <c r="B436" s="6" t="s">
        <v>383</v>
      </c>
      <c r="C436" s="66" t="s">
        <v>53</v>
      </c>
      <c r="D436" s="66">
        <v>11.4</v>
      </c>
      <c r="E436" s="66">
        <v>596</v>
      </c>
      <c r="F436" s="68">
        <f>G436*E436/1000</f>
        <v>56620</v>
      </c>
      <c r="G436" s="7">
        <v>95000</v>
      </c>
      <c r="H436" s="15">
        <f>G436-500</f>
        <v>94500</v>
      </c>
      <c r="I436" s="15">
        <f t="shared" si="208"/>
        <v>93500</v>
      </c>
      <c r="K436" s="4">
        <v>398</v>
      </c>
      <c r="L436" s="33"/>
    </row>
    <row r="437" spans="2:12" s="3" customFormat="1" ht="10.5" hidden="1" customHeight="1">
      <c r="B437" s="6" t="s">
        <v>320</v>
      </c>
      <c r="C437" s="66" t="s">
        <v>53</v>
      </c>
      <c r="D437" s="66">
        <v>11</v>
      </c>
      <c r="E437" s="66">
        <v>715</v>
      </c>
      <c r="F437" s="68">
        <f t="shared" ref="F437:F439" si="209">G437*E437/1000</f>
        <v>67925</v>
      </c>
      <c r="G437" s="7">
        <v>95000</v>
      </c>
      <c r="H437" s="15">
        <f t="shared" si="207"/>
        <v>94500</v>
      </c>
      <c r="I437" s="15">
        <f t="shared" si="208"/>
        <v>93500</v>
      </c>
      <c r="K437" s="4">
        <v>399</v>
      </c>
      <c r="L437" s="33"/>
    </row>
    <row r="438" spans="2:12" s="3" customFormat="1" ht="10.5" hidden="1" customHeight="1">
      <c r="B438" s="6" t="s">
        <v>384</v>
      </c>
      <c r="C438" s="66" t="s">
        <v>53</v>
      </c>
      <c r="D438" s="66">
        <v>10.3</v>
      </c>
      <c r="E438" s="66">
        <v>651</v>
      </c>
      <c r="F438" s="68">
        <f>G438*E438/1000</f>
        <v>61845</v>
      </c>
      <c r="G438" s="7">
        <v>95000</v>
      </c>
      <c r="H438" s="15">
        <f>G438-500</f>
        <v>94500</v>
      </c>
      <c r="I438" s="15">
        <f t="shared" si="208"/>
        <v>93500</v>
      </c>
      <c r="K438" s="4">
        <v>400</v>
      </c>
      <c r="L438" s="33"/>
    </row>
    <row r="439" spans="2:12" s="3" customFormat="1" ht="10.5" hidden="1" customHeight="1">
      <c r="B439" s="6" t="s">
        <v>321</v>
      </c>
      <c r="C439" s="66" t="s">
        <v>53</v>
      </c>
      <c r="D439" s="66">
        <v>11</v>
      </c>
      <c r="E439" s="66">
        <v>855</v>
      </c>
      <c r="F439" s="68">
        <f t="shared" si="209"/>
        <v>81225</v>
      </c>
      <c r="G439" s="7">
        <v>95000</v>
      </c>
      <c r="H439" s="15">
        <f t="shared" si="207"/>
        <v>94500</v>
      </c>
      <c r="I439" s="15">
        <f t="shared" si="208"/>
        <v>93500</v>
      </c>
      <c r="K439" s="4">
        <v>401</v>
      </c>
      <c r="L439" s="33"/>
    </row>
    <row r="440" spans="2:12" s="3" customFormat="1" ht="10.5" hidden="1" customHeight="1">
      <c r="B440" s="6" t="s">
        <v>326</v>
      </c>
      <c r="C440" s="66" t="s">
        <v>53</v>
      </c>
      <c r="D440" s="66" t="s">
        <v>42</v>
      </c>
      <c r="E440" s="66">
        <v>0</v>
      </c>
      <c r="F440" s="70">
        <v>0</v>
      </c>
      <c r="G440" s="7">
        <v>95000</v>
      </c>
      <c r="H440" s="15">
        <f>G440-500</f>
        <v>94500</v>
      </c>
      <c r="I440" s="15">
        <f t="shared" si="208"/>
        <v>93500</v>
      </c>
      <c r="K440" s="4">
        <v>402</v>
      </c>
      <c r="L440" s="33"/>
    </row>
    <row r="441" spans="2:12" s="3" customFormat="1" ht="10.5" hidden="1" customHeight="1">
      <c r="B441" s="5" t="s">
        <v>54</v>
      </c>
      <c r="C441" s="9"/>
      <c r="D441" s="9"/>
      <c r="E441" s="9"/>
      <c r="F441" s="9"/>
      <c r="G441" s="30"/>
      <c r="H441" s="30"/>
      <c r="I441" s="30"/>
      <c r="K441" s="4" t="s">
        <v>543</v>
      </c>
      <c r="L441" s="33"/>
    </row>
    <row r="442" spans="2:12" s="3" customFormat="1" ht="10.5" hidden="1" customHeight="1">
      <c r="B442" s="12" t="s">
        <v>208</v>
      </c>
      <c r="C442" s="41" t="s">
        <v>207</v>
      </c>
      <c r="D442" s="80"/>
      <c r="E442" s="81">
        <v>0</v>
      </c>
      <c r="F442" s="70">
        <v>0</v>
      </c>
      <c r="G442" s="15">
        <v>110000</v>
      </c>
      <c r="H442" s="15">
        <f t="shared" ref="H442:I446" si="210">G442-200</f>
        <v>109800</v>
      </c>
      <c r="I442" s="15">
        <f t="shared" si="210"/>
        <v>109600</v>
      </c>
      <c r="K442" s="4">
        <v>404</v>
      </c>
      <c r="L442" s="33"/>
    </row>
    <row r="443" spans="2:12" s="3" customFormat="1" ht="10.5" hidden="1" customHeight="1">
      <c r="B443" s="12" t="s">
        <v>208</v>
      </c>
      <c r="C443" s="41" t="s">
        <v>56</v>
      </c>
      <c r="D443" s="80"/>
      <c r="E443" s="81">
        <v>0</v>
      </c>
      <c r="F443" s="70">
        <v>0</v>
      </c>
      <c r="G443" s="15">
        <v>110000</v>
      </c>
      <c r="H443" s="15">
        <f t="shared" si="210"/>
        <v>109800</v>
      </c>
      <c r="I443" s="15">
        <f t="shared" si="210"/>
        <v>109600</v>
      </c>
      <c r="K443" s="4">
        <v>405</v>
      </c>
      <c r="L443" s="33"/>
    </row>
    <row r="444" spans="2:12" s="3" customFormat="1" ht="10.5" hidden="1" customHeight="1">
      <c r="B444" s="12" t="s">
        <v>208</v>
      </c>
      <c r="C444" s="41" t="s">
        <v>277</v>
      </c>
      <c r="D444" s="80"/>
      <c r="E444" s="81">
        <v>0</v>
      </c>
      <c r="F444" s="70">
        <v>0</v>
      </c>
      <c r="G444" s="15">
        <v>51000</v>
      </c>
      <c r="H444" s="15">
        <f t="shared" si="210"/>
        <v>50800</v>
      </c>
      <c r="I444" s="15">
        <f t="shared" si="210"/>
        <v>50600</v>
      </c>
      <c r="K444" s="4">
        <v>406</v>
      </c>
      <c r="L444" s="33"/>
    </row>
    <row r="445" spans="2:12" s="3" customFormat="1" ht="10.5" hidden="1" customHeight="1">
      <c r="B445" s="12" t="s">
        <v>138</v>
      </c>
      <c r="C445" s="41" t="s">
        <v>55</v>
      </c>
      <c r="D445" s="80"/>
      <c r="E445" s="81">
        <v>0</v>
      </c>
      <c r="F445" s="70">
        <v>0</v>
      </c>
      <c r="G445" s="15">
        <v>30000</v>
      </c>
      <c r="H445" s="15">
        <f t="shared" si="210"/>
        <v>29800</v>
      </c>
      <c r="I445" s="15">
        <f t="shared" si="210"/>
        <v>29600</v>
      </c>
      <c r="K445" s="4">
        <v>407</v>
      </c>
      <c r="L445" s="33"/>
    </row>
    <row r="446" spans="2:12" s="3" customFormat="1" ht="10.5" hidden="1" customHeight="1">
      <c r="B446" s="12" t="s">
        <v>137</v>
      </c>
      <c r="C446" s="41" t="s">
        <v>55</v>
      </c>
      <c r="D446" s="80"/>
      <c r="E446" s="81">
        <v>0</v>
      </c>
      <c r="F446" s="70">
        <v>0</v>
      </c>
      <c r="G446" s="15">
        <v>30000</v>
      </c>
      <c r="H446" s="15">
        <f t="shared" si="210"/>
        <v>29800</v>
      </c>
      <c r="I446" s="15">
        <f t="shared" si="210"/>
        <v>29600</v>
      </c>
      <c r="K446" s="4">
        <v>408</v>
      </c>
      <c r="L446" s="33"/>
    </row>
    <row r="447" spans="2:12" s="3" customFormat="1" ht="10.5" hidden="1" customHeight="1">
      <c r="B447" s="5" t="s">
        <v>72</v>
      </c>
      <c r="C447" s="36"/>
      <c r="D447" s="5"/>
      <c r="E447" s="36"/>
      <c r="F447" s="36"/>
      <c r="G447" s="36"/>
      <c r="H447" s="36"/>
      <c r="I447" s="36"/>
      <c r="K447" s="4"/>
      <c r="L447" s="33"/>
    </row>
    <row r="448" spans="2:12" s="3" customFormat="1" ht="10.5" hidden="1" customHeight="1">
      <c r="B448" s="12" t="s">
        <v>259</v>
      </c>
      <c r="C448" s="41"/>
      <c r="D448" s="42"/>
      <c r="E448" s="43">
        <v>0.6</v>
      </c>
      <c r="F448" s="44">
        <v>100</v>
      </c>
      <c r="G448" s="37"/>
      <c r="H448" s="37"/>
      <c r="I448" s="37"/>
      <c r="K448" s="4">
        <v>410</v>
      </c>
      <c r="L448" s="93"/>
    </row>
    <row r="449" spans="2:12" s="3" customFormat="1" ht="10.5" hidden="1" customHeight="1">
      <c r="B449" s="12" t="s">
        <v>263</v>
      </c>
      <c r="C449" s="41"/>
      <c r="D449" s="42"/>
      <c r="E449" s="43">
        <v>1.2</v>
      </c>
      <c r="F449" s="44">
        <v>175</v>
      </c>
      <c r="G449" s="37"/>
      <c r="H449" s="37"/>
      <c r="I449" s="37"/>
      <c r="K449" s="4">
        <v>411</v>
      </c>
      <c r="L449" s="93"/>
    </row>
    <row r="450" spans="2:12" s="3" customFormat="1" ht="10.5" hidden="1" customHeight="1">
      <c r="B450" s="12" t="s">
        <v>262</v>
      </c>
      <c r="C450" s="41"/>
      <c r="D450" s="42"/>
      <c r="E450" s="43">
        <v>1.6</v>
      </c>
      <c r="F450" s="44">
        <v>225</v>
      </c>
      <c r="G450" s="37"/>
      <c r="H450" s="37"/>
      <c r="I450" s="37"/>
      <c r="K450" s="4">
        <v>412</v>
      </c>
      <c r="L450" s="93"/>
    </row>
    <row r="451" spans="2:12" s="3" customFormat="1" ht="10.5" hidden="1" customHeight="1">
      <c r="B451" s="12" t="s">
        <v>260</v>
      </c>
      <c r="C451" s="41"/>
      <c r="D451" s="42"/>
      <c r="E451" s="43">
        <v>2.5</v>
      </c>
      <c r="F451" s="44">
        <v>375</v>
      </c>
      <c r="G451" s="37"/>
      <c r="H451" s="37"/>
      <c r="I451" s="37"/>
      <c r="K451" s="4">
        <v>413</v>
      </c>
      <c r="L451" s="93"/>
    </row>
    <row r="452" spans="2:12" s="3" customFormat="1" ht="10.5" hidden="1" customHeight="1">
      <c r="B452" s="12" t="s">
        <v>288</v>
      </c>
      <c r="C452" s="41"/>
      <c r="D452" s="42"/>
      <c r="E452" s="43">
        <v>4.5</v>
      </c>
      <c r="F452" s="44">
        <v>750</v>
      </c>
      <c r="G452" s="37"/>
      <c r="H452" s="37"/>
      <c r="I452" s="37"/>
      <c r="K452" s="4"/>
      <c r="L452" s="93"/>
    </row>
    <row r="453" spans="2:12" s="3" customFormat="1" ht="10.5" hidden="1" customHeight="1">
      <c r="B453" s="12" t="s">
        <v>261</v>
      </c>
      <c r="C453" s="41"/>
      <c r="D453" s="42"/>
      <c r="E453" s="43">
        <v>4.5</v>
      </c>
      <c r="F453" s="44">
        <v>910</v>
      </c>
      <c r="G453" s="37"/>
      <c r="H453" s="37"/>
      <c r="I453" s="37"/>
      <c r="K453" s="4"/>
      <c r="L453" s="93"/>
    </row>
    <row r="454" spans="2:12" s="3" customFormat="1" ht="10.5" hidden="1" customHeight="1">
      <c r="B454" s="12" t="s">
        <v>258</v>
      </c>
      <c r="C454" s="41"/>
      <c r="D454" s="42"/>
      <c r="E454" s="43">
        <v>6</v>
      </c>
      <c r="F454" s="44">
        <v>2400</v>
      </c>
      <c r="G454" s="37"/>
      <c r="H454" s="37"/>
      <c r="I454" s="37"/>
      <c r="K454" s="4"/>
      <c r="L454" s="93"/>
    </row>
    <row r="455" spans="2:12" s="3" customFormat="1" ht="10.5" hidden="1" customHeight="1">
      <c r="B455" s="12" t="s">
        <v>257</v>
      </c>
      <c r="C455" s="41"/>
      <c r="D455" s="42"/>
      <c r="E455" s="43">
        <v>7</v>
      </c>
      <c r="F455" s="44">
        <v>5700</v>
      </c>
      <c r="G455" s="37"/>
      <c r="H455" s="37"/>
      <c r="I455" s="37"/>
      <c r="K455" s="45"/>
      <c r="L455" s="93"/>
    </row>
    <row r="456" spans="2:12" s="3" customFormat="1" ht="10.5" hidden="1" customHeight="1">
      <c r="B456" s="13" t="s">
        <v>256</v>
      </c>
      <c r="C456" s="46"/>
      <c r="D456" s="47"/>
      <c r="E456" s="43">
        <v>8</v>
      </c>
      <c r="F456" s="44">
        <v>8500</v>
      </c>
      <c r="G456" s="37"/>
      <c r="H456" s="37"/>
      <c r="I456" s="37"/>
      <c r="K456" s="45"/>
      <c r="L456" s="93"/>
    </row>
    <row r="457" spans="2:12" s="3" customFormat="1" ht="24" hidden="1" customHeight="1">
      <c r="B457" s="5" t="s">
        <v>385</v>
      </c>
      <c r="C457" s="9"/>
      <c r="D457" s="82"/>
      <c r="E457" s="63" t="s">
        <v>395</v>
      </c>
      <c r="F457" s="64" t="s">
        <v>394</v>
      </c>
      <c r="G457" s="65" t="s">
        <v>393</v>
      </c>
      <c r="H457" s="9"/>
      <c r="I457" s="9"/>
      <c r="K457" s="45"/>
      <c r="L457" s="93"/>
    </row>
    <row r="458" spans="2:12" s="3" customFormat="1" ht="10.5" hidden="1" customHeight="1">
      <c r="B458" s="12" t="s">
        <v>386</v>
      </c>
      <c r="C458" s="61"/>
      <c r="D458" s="42"/>
      <c r="E458" s="62">
        <v>0.01</v>
      </c>
      <c r="F458" s="44">
        <f>G458*E458</f>
        <v>80</v>
      </c>
      <c r="G458" s="37">
        <v>8000</v>
      </c>
      <c r="H458" s="37"/>
      <c r="I458" s="37"/>
      <c r="K458" s="45"/>
      <c r="L458" s="93"/>
    </row>
    <row r="459" spans="2:12" s="3" customFormat="1" ht="10.5" hidden="1" customHeight="1">
      <c r="B459" s="12" t="s">
        <v>387</v>
      </c>
      <c r="C459" s="61"/>
      <c r="D459" s="42"/>
      <c r="E459" s="62">
        <v>1.2E-2</v>
      </c>
      <c r="F459" s="44">
        <f>G459*E459</f>
        <v>96</v>
      </c>
      <c r="G459" s="37">
        <v>8000</v>
      </c>
      <c r="H459" s="37"/>
      <c r="I459" s="37"/>
      <c r="K459" s="45"/>
      <c r="L459" s="93"/>
    </row>
    <row r="460" spans="2:12" s="3" customFormat="1" ht="10.5" hidden="1" customHeight="1">
      <c r="B460" s="12" t="s">
        <v>388</v>
      </c>
      <c r="C460" s="61"/>
      <c r="D460" s="42"/>
      <c r="E460" s="62">
        <v>1.0500000000000001E-2</v>
      </c>
      <c r="F460" s="44">
        <f t="shared" ref="F460:F470" si="211">G460*E460</f>
        <v>84</v>
      </c>
      <c r="G460" s="37">
        <v>8000</v>
      </c>
      <c r="H460" s="37"/>
      <c r="I460" s="37"/>
      <c r="K460" s="45"/>
      <c r="L460" s="93"/>
    </row>
    <row r="461" spans="2:12" s="3" customFormat="1" ht="10.5" hidden="1" customHeight="1">
      <c r="B461" s="12" t="s">
        <v>397</v>
      </c>
      <c r="C461" s="61"/>
      <c r="D461" s="42"/>
      <c r="E461" s="62">
        <v>1.2999999999999999E-2</v>
      </c>
      <c r="F461" s="44">
        <f>G461*E461</f>
        <v>104</v>
      </c>
      <c r="G461" s="37">
        <v>8000</v>
      </c>
      <c r="H461" s="37"/>
      <c r="I461" s="37"/>
      <c r="K461" s="45"/>
      <c r="L461" s="93"/>
    </row>
    <row r="462" spans="2:12" s="3" customFormat="1" ht="10.5" hidden="1" customHeight="1">
      <c r="B462" s="12" t="s">
        <v>396</v>
      </c>
      <c r="C462" s="61"/>
      <c r="D462" s="42"/>
      <c r="E462" s="62">
        <v>1.7160000000000002E-2</v>
      </c>
      <c r="F462" s="44">
        <f t="shared" si="211"/>
        <v>137.28</v>
      </c>
      <c r="G462" s="37">
        <v>8000</v>
      </c>
      <c r="H462" s="37"/>
      <c r="I462" s="37"/>
      <c r="K462" s="45"/>
      <c r="L462" s="93"/>
    </row>
    <row r="463" spans="2:12" s="3" customFormat="1" ht="10.5" hidden="1" customHeight="1">
      <c r="B463" s="12" t="s">
        <v>398</v>
      </c>
      <c r="C463" s="61"/>
      <c r="D463" s="42"/>
      <c r="E463" s="62">
        <v>1.9199999999999998E-2</v>
      </c>
      <c r="F463" s="44">
        <f>G463*E463</f>
        <v>153.6</v>
      </c>
      <c r="G463" s="37">
        <v>8000</v>
      </c>
      <c r="H463" s="37"/>
      <c r="I463" s="37"/>
      <c r="K463" s="45"/>
      <c r="L463" s="93"/>
    </row>
    <row r="464" spans="2:12" s="3" customFormat="1" ht="10.5" hidden="1" customHeight="1">
      <c r="B464" s="12" t="s">
        <v>390</v>
      </c>
      <c r="C464" s="61"/>
      <c r="D464" s="42"/>
      <c r="E464" s="62">
        <v>2.4E-2</v>
      </c>
      <c r="F464" s="44">
        <f t="shared" si="211"/>
        <v>192</v>
      </c>
      <c r="G464" s="37">
        <v>8000</v>
      </c>
      <c r="H464" s="37"/>
      <c r="I464" s="37"/>
      <c r="K464" s="45"/>
      <c r="L464" s="93"/>
    </row>
    <row r="465" spans="2:12" s="3" customFormat="1" ht="10.5" hidden="1" customHeight="1">
      <c r="B465" s="12" t="s">
        <v>399</v>
      </c>
      <c r="C465" s="61"/>
      <c r="D465" s="42"/>
      <c r="E465" s="62">
        <v>2.4799999999999999E-2</v>
      </c>
      <c r="F465" s="44">
        <f>G465*E465</f>
        <v>198.4</v>
      </c>
      <c r="G465" s="37">
        <v>8000</v>
      </c>
      <c r="H465" s="37"/>
      <c r="I465" s="37"/>
      <c r="K465" s="45"/>
      <c r="L465" s="93"/>
    </row>
    <row r="466" spans="2:12" s="3" customFormat="1" ht="10.5" hidden="1" customHeight="1">
      <c r="B466" s="12" t="s">
        <v>391</v>
      </c>
      <c r="C466" s="61"/>
      <c r="D466" s="42"/>
      <c r="E466" s="62">
        <v>0.02</v>
      </c>
      <c r="F466" s="44">
        <f t="shared" si="211"/>
        <v>160</v>
      </c>
      <c r="G466" s="37">
        <v>8000</v>
      </c>
      <c r="H466" s="37"/>
      <c r="I466" s="37"/>
      <c r="K466" s="45"/>
      <c r="L466" s="93"/>
    </row>
    <row r="467" spans="2:12" s="3" customFormat="1" ht="10.5" hidden="1" customHeight="1">
      <c r="B467" s="12" t="s">
        <v>400</v>
      </c>
      <c r="C467" s="61"/>
      <c r="D467" s="42"/>
      <c r="E467" s="62">
        <v>3.2239999999999998E-2</v>
      </c>
      <c r="F467" s="44">
        <f>G467*E467</f>
        <v>257.91999999999996</v>
      </c>
      <c r="G467" s="37">
        <v>8000</v>
      </c>
      <c r="H467" s="37"/>
      <c r="I467" s="37"/>
      <c r="K467" s="45"/>
      <c r="L467" s="93"/>
    </row>
    <row r="468" spans="2:12" s="3" customFormat="1" ht="10.5" hidden="1" customHeight="1">
      <c r="B468" s="12" t="s">
        <v>392</v>
      </c>
      <c r="C468" s="61"/>
      <c r="D468" s="42"/>
      <c r="E468" s="62">
        <v>3.286E-2</v>
      </c>
      <c r="F468" s="44">
        <f t="shared" si="211"/>
        <v>262.88</v>
      </c>
      <c r="G468" s="37">
        <v>8000</v>
      </c>
      <c r="H468" s="37"/>
      <c r="I468" s="37"/>
      <c r="K468" s="45"/>
      <c r="L468" s="93"/>
    </row>
    <row r="469" spans="2:12" s="3" customFormat="1" ht="10.5" hidden="1" customHeight="1">
      <c r="B469" s="12" t="s">
        <v>389</v>
      </c>
      <c r="C469" s="61"/>
      <c r="D469" s="42"/>
      <c r="E469" s="62">
        <v>0.04</v>
      </c>
      <c r="F469" s="44">
        <f t="shared" si="211"/>
        <v>340</v>
      </c>
      <c r="G469" s="37">
        <v>8500</v>
      </c>
      <c r="H469" s="37"/>
      <c r="I469" s="37"/>
      <c r="K469" s="45"/>
      <c r="L469" s="93"/>
    </row>
    <row r="470" spans="2:12" s="3" customFormat="1" ht="10.5" hidden="1" customHeight="1">
      <c r="B470" s="13" t="s">
        <v>401</v>
      </c>
      <c r="C470" s="61"/>
      <c r="D470" s="47"/>
      <c r="E470" s="62">
        <v>0.09</v>
      </c>
      <c r="F470" s="44">
        <f t="shared" si="211"/>
        <v>765</v>
      </c>
      <c r="G470" s="37">
        <v>8500</v>
      </c>
      <c r="H470" s="37"/>
      <c r="I470" s="37"/>
      <c r="K470" s="45"/>
      <c r="L470" s="93"/>
    </row>
    <row r="471" spans="2:12" s="3" customFormat="1" ht="10.7" customHeight="1">
      <c r="B471" s="88" t="s">
        <v>579</v>
      </c>
      <c r="C471" s="82"/>
      <c r="D471" s="87" t="s">
        <v>556</v>
      </c>
      <c r="E471" s="82"/>
      <c r="F471" s="82"/>
      <c r="G471" s="82" t="s">
        <v>16</v>
      </c>
      <c r="H471" s="82"/>
      <c r="I471" s="82"/>
      <c r="L471" s="33"/>
    </row>
    <row r="472" spans="2:12" s="3" customFormat="1" ht="10.7" customHeight="1">
      <c r="B472" s="82" t="s">
        <v>16</v>
      </c>
      <c r="C472" s="82"/>
      <c r="D472" s="82" t="s">
        <v>235</v>
      </c>
      <c r="E472" s="82"/>
      <c r="F472" s="82"/>
      <c r="G472" s="87" t="s">
        <v>555</v>
      </c>
      <c r="H472" s="82"/>
      <c r="I472" s="82"/>
      <c r="L472" s="33"/>
    </row>
    <row r="473" spans="2:12" s="3" customFormat="1" ht="10.7" customHeight="1">
      <c r="B473" s="82"/>
      <c r="C473" s="82"/>
      <c r="D473" s="82"/>
      <c r="E473" s="82"/>
      <c r="F473" s="82"/>
      <c r="G473" s="82"/>
      <c r="H473" s="82"/>
      <c r="I473" s="82"/>
      <c r="L473" s="33"/>
    </row>
    <row r="474" spans="2:12" ht="11.45" customHeight="1"/>
    <row r="475" spans="2:12" ht="11.45" customHeight="1"/>
    <row r="476" spans="2:12" ht="11.45" customHeight="1"/>
    <row r="477" spans="2:12" ht="11.45" customHeight="1"/>
    <row r="478" spans="2:12" ht="11.45" customHeight="1"/>
    <row r="479" spans="2:12" ht="11.45" customHeight="1"/>
    <row r="480" spans="2:12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673" spans="34:34" ht="14.65" customHeight="1">
      <c r="AH673" s="48"/>
    </row>
  </sheetData>
  <mergeCells count="6">
    <mergeCell ref="D349:E349"/>
    <mergeCell ref="D117:E117"/>
    <mergeCell ref="D241:E241"/>
    <mergeCell ref="D3:G3"/>
    <mergeCell ref="D5:F5"/>
    <mergeCell ref="D6:E6"/>
  </mergeCells>
  <phoneticPr fontId="0" type="noConversion"/>
  <hyperlinks>
    <hyperlink ref="I5" r:id="rId1" display="prokat@findom.pro"/>
  </hyperlinks>
  <pageMargins left="0.39370078740157483" right="0.39370078740157483" top="0.39370078740157483" bottom="0.19685039370078741" header="0.11811023622047245" footer="0.11811023622047245"/>
  <pageSetup paperSize="9" scale="80" fitToHeight="6" orientation="portrait" r:id="rId2"/>
  <headerFooter alignWithMargins="0"/>
  <rowBreaks count="3" manualBreakCount="3">
    <brk id="116" min="1" max="9" man="1"/>
    <brk id="240" min="1" max="9" man="1"/>
    <brk id="348" min="1" max="9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opLeftCell="A3" zoomScaleNormal="100" workbookViewId="0">
      <selection activeCell="I27" sqref="I27"/>
    </sheetView>
  </sheetViews>
  <sheetFormatPr defaultRowHeight="14.25"/>
  <cols>
    <col min="1" max="1" width="0.85546875" style="1" customWidth="1"/>
    <col min="2" max="2" width="13.85546875" style="1" customWidth="1"/>
    <col min="3" max="3" width="10.42578125" style="1" customWidth="1"/>
    <col min="4" max="4" width="13.85546875" style="1" customWidth="1"/>
    <col min="5" max="5" width="10.42578125" style="1" customWidth="1"/>
    <col min="6" max="6" width="12.5703125" style="1" customWidth="1"/>
    <col min="7" max="7" width="15.140625" style="1" customWidth="1"/>
    <col min="8" max="9" width="13.5703125" style="1" customWidth="1"/>
  </cols>
  <sheetData>
    <row r="1" spans="1:9" s="1" customFormat="1" ht="14.45" hidden="1" customHeight="1"/>
    <row r="2" spans="1:9" s="1" customFormat="1" ht="14.45" hidden="1" customHeight="1"/>
    <row r="3" spans="1:9" s="1" customFormat="1" ht="17.25" customHeight="1">
      <c r="B3" s="16"/>
      <c r="C3" s="17"/>
      <c r="D3" s="97" t="s">
        <v>293</v>
      </c>
      <c r="E3" s="98"/>
      <c r="F3" s="98"/>
      <c r="G3" s="98"/>
    </row>
    <row r="4" spans="1:9" s="1" customFormat="1" ht="12" customHeight="1">
      <c r="B4" s="18"/>
      <c r="C4" s="18"/>
      <c r="D4" s="19" t="s">
        <v>234</v>
      </c>
      <c r="E4" s="20"/>
    </row>
    <row r="5" spans="1:9" s="2" customFormat="1" ht="71.25" customHeight="1">
      <c r="D5" s="99" t="s">
        <v>236</v>
      </c>
      <c r="E5" s="100"/>
      <c r="F5" s="100"/>
    </row>
    <row r="6" spans="1:9" s="3" customFormat="1" ht="10.15" customHeight="1">
      <c r="B6" s="101" t="s">
        <v>49</v>
      </c>
      <c r="C6" s="102"/>
      <c r="D6" s="102"/>
      <c r="E6" s="101"/>
      <c r="F6" s="102"/>
      <c r="G6" s="102"/>
      <c r="H6" s="102"/>
    </row>
    <row r="7" spans="1:9" s="3" customFormat="1" ht="11.85" customHeight="1">
      <c r="B7" s="22" t="s">
        <v>293</v>
      </c>
      <c r="C7" s="21"/>
      <c r="D7" s="96" t="s">
        <v>38</v>
      </c>
      <c r="E7" s="96"/>
      <c r="F7" s="21"/>
      <c r="H7" s="23"/>
      <c r="I7" s="24"/>
    </row>
    <row r="8" spans="1:9" ht="12.75">
      <c r="A8" s="3"/>
      <c r="B8" s="21"/>
      <c r="C8" s="21"/>
      <c r="D8" s="21"/>
      <c r="E8" s="21"/>
      <c r="F8" s="21"/>
      <c r="G8" s="21"/>
      <c r="H8" s="21"/>
      <c r="I8" s="21"/>
    </row>
    <row r="9" spans="1:9" ht="15">
      <c r="C9" s="54" t="s">
        <v>336</v>
      </c>
    </row>
    <row r="11" spans="1:9" ht="15">
      <c r="B11" s="57" t="s">
        <v>333</v>
      </c>
      <c r="C11" s="57" t="s">
        <v>334</v>
      </c>
      <c r="D11" s="57" t="s">
        <v>335</v>
      </c>
      <c r="E11" s="57" t="s">
        <v>334</v>
      </c>
    </row>
    <row r="12" spans="1:9">
      <c r="B12" s="58" t="s">
        <v>337</v>
      </c>
      <c r="C12" s="58" t="s">
        <v>338</v>
      </c>
      <c r="D12" s="59" t="s">
        <v>358</v>
      </c>
      <c r="E12" s="58" t="s">
        <v>560</v>
      </c>
    </row>
    <row r="13" spans="1:9">
      <c r="B13" s="59" t="s">
        <v>339</v>
      </c>
      <c r="C13" s="59" t="s">
        <v>561</v>
      </c>
      <c r="D13" s="59" t="s">
        <v>359</v>
      </c>
      <c r="E13" s="59" t="s">
        <v>562</v>
      </c>
      <c r="F13" s="55"/>
    </row>
    <row r="14" spans="1:9">
      <c r="B14" s="59" t="s">
        <v>340</v>
      </c>
      <c r="C14" s="59" t="s">
        <v>563</v>
      </c>
      <c r="D14" s="59" t="s">
        <v>360</v>
      </c>
      <c r="E14" s="59" t="s">
        <v>564</v>
      </c>
      <c r="F14" s="55"/>
    </row>
    <row r="15" spans="1:9">
      <c r="B15" s="59" t="s">
        <v>341</v>
      </c>
      <c r="C15" s="59" t="s">
        <v>565</v>
      </c>
      <c r="D15" s="59" t="s">
        <v>361</v>
      </c>
      <c r="E15" s="59" t="s">
        <v>566</v>
      </c>
      <c r="F15" s="55"/>
    </row>
    <row r="16" spans="1:9">
      <c r="B16" s="59"/>
      <c r="C16" s="59"/>
      <c r="D16" s="59" t="s">
        <v>446</v>
      </c>
      <c r="E16" s="59" t="s">
        <v>445</v>
      </c>
      <c r="F16" s="55"/>
    </row>
    <row r="17" spans="1:9" ht="15">
      <c r="B17" s="60" t="s">
        <v>342</v>
      </c>
      <c r="C17" s="59"/>
      <c r="D17" s="60" t="s">
        <v>343</v>
      </c>
      <c r="E17" s="58"/>
      <c r="F17" s="55"/>
    </row>
    <row r="18" spans="1:9">
      <c r="B18" s="59" t="s">
        <v>344</v>
      </c>
      <c r="C18" s="59" t="s">
        <v>567</v>
      </c>
      <c r="D18" s="59" t="s">
        <v>348</v>
      </c>
      <c r="E18" s="59" t="s">
        <v>568</v>
      </c>
      <c r="F18" s="55"/>
    </row>
    <row r="19" spans="1:9">
      <c r="B19" s="59" t="s">
        <v>345</v>
      </c>
      <c r="C19" s="59" t="s">
        <v>569</v>
      </c>
      <c r="D19" s="59" t="s">
        <v>349</v>
      </c>
      <c r="E19" s="59" t="s">
        <v>570</v>
      </c>
      <c r="F19" s="55"/>
    </row>
    <row r="20" spans="1:9">
      <c r="B20" s="59" t="s">
        <v>346</v>
      </c>
      <c r="C20" s="59" t="s">
        <v>570</v>
      </c>
      <c r="D20" s="59" t="s">
        <v>350</v>
      </c>
      <c r="E20" s="59" t="s">
        <v>571</v>
      </c>
      <c r="F20" s="55"/>
    </row>
    <row r="21" spans="1:9">
      <c r="B21" s="59" t="s">
        <v>347</v>
      </c>
      <c r="C21" s="59" t="s">
        <v>572</v>
      </c>
      <c r="D21" s="59"/>
      <c r="E21" s="59"/>
      <c r="F21" s="55"/>
    </row>
    <row r="22" spans="1:9">
      <c r="B22" s="59"/>
      <c r="C22" s="59"/>
      <c r="D22" s="59"/>
      <c r="E22" s="59"/>
      <c r="F22" s="55"/>
    </row>
    <row r="23" spans="1:9" ht="15">
      <c r="A23" s="54"/>
      <c r="B23" s="60" t="s">
        <v>351</v>
      </c>
      <c r="C23" s="60"/>
      <c r="D23" s="60" t="s">
        <v>352</v>
      </c>
      <c r="E23" s="60"/>
      <c r="F23" s="56"/>
      <c r="G23" s="54"/>
      <c r="H23" s="54"/>
      <c r="I23" s="54"/>
    </row>
    <row r="24" spans="1:9">
      <c r="B24" s="59" t="s">
        <v>353</v>
      </c>
      <c r="C24" s="59" t="s">
        <v>567</v>
      </c>
      <c r="D24" s="59" t="s">
        <v>357</v>
      </c>
      <c r="E24" s="59" t="s">
        <v>573</v>
      </c>
      <c r="F24" s="55"/>
    </row>
    <row r="25" spans="1:9">
      <c r="B25" s="59" t="s">
        <v>354</v>
      </c>
      <c r="C25" s="59" t="s">
        <v>569</v>
      </c>
      <c r="D25" s="59" t="s">
        <v>350</v>
      </c>
      <c r="E25" s="59" t="s">
        <v>574</v>
      </c>
      <c r="F25" s="55"/>
    </row>
    <row r="26" spans="1:9">
      <c r="B26" s="58" t="s">
        <v>355</v>
      </c>
      <c r="C26" s="58" t="s">
        <v>573</v>
      </c>
      <c r="D26" s="58" t="s">
        <v>447</v>
      </c>
      <c r="E26" s="58" t="s">
        <v>575</v>
      </c>
    </row>
    <row r="27" spans="1:9">
      <c r="B27" s="58" t="s">
        <v>356</v>
      </c>
      <c r="C27" s="58" t="s">
        <v>576</v>
      </c>
      <c r="D27" s="58" t="s">
        <v>448</v>
      </c>
      <c r="E27" s="58" t="s">
        <v>577</v>
      </c>
    </row>
    <row r="29" spans="1:9">
      <c r="B29" s="1" t="s">
        <v>578</v>
      </c>
    </row>
  </sheetData>
  <mergeCells count="5">
    <mergeCell ref="D3:G3"/>
    <mergeCell ref="D5:F5"/>
    <mergeCell ref="B6:D6"/>
    <mergeCell ref="E6:H6"/>
    <mergeCell ref="D7:E7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Прайс подробный</vt:lpstr>
      <vt:lpstr>резка</vt:lpstr>
      <vt:lpstr>'Прайс подробный'!Область_печати</vt:lpstr>
      <vt:lpstr>резка!Область_печати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max</cp:lastModifiedBy>
  <cp:lastPrinted>2023-03-29T04:44:18Z</cp:lastPrinted>
  <dcterms:created xsi:type="dcterms:W3CDTF">2003-12-23T06:19:18Z</dcterms:created>
  <dcterms:modified xsi:type="dcterms:W3CDTF">2024-04-24T02:44:27Z</dcterms:modified>
</cp:coreProperties>
</file>